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30" yWindow="-390" windowWidth="15600" windowHeight="10320"/>
  </bookViews>
  <sheets>
    <sheet name="Data Entry" sheetId="5" r:id="rId1"/>
    <sheet name="Count the Cost" sheetId="1" r:id="rId2"/>
    <sheet name="Financials" sheetId="3" r:id="rId3"/>
    <sheet name="Computations" sheetId="4" r:id="rId4"/>
  </sheets>
  <definedNames>
    <definedName name="\F">Computations!$B$1007</definedName>
    <definedName name="\N">Computations!$B$1009</definedName>
    <definedName name="\O">Computations!$B$1012</definedName>
    <definedName name="\S">Computations!$B$1005</definedName>
    <definedName name="BUDGET">Financials!$A$2:$N$58</definedName>
    <definedName name="DATA">'Count the Cost'!$CT$1:$DH$45</definedName>
    <definedName name="PLAN_1">Computations!$A$1:$AF$27</definedName>
    <definedName name="PLAN_2">Computations!$A$28:$AF$57</definedName>
    <definedName name="PLAN_3">Computations!$A$59:$AF$85</definedName>
    <definedName name="PLAN_4">Computations!$A$86:$AF$115</definedName>
    <definedName name="PLAN_5">Computations!$A$117:$AF$144</definedName>
    <definedName name="_xlnm.Print_Area" localSheetId="3">Computations!$A$1:$AE$142</definedName>
    <definedName name="_xlnm.Print_Area" localSheetId="1">'Count the Cost'!$A$1:$L$81</definedName>
    <definedName name="_xlnm.Print_Area" localSheetId="0">'Data Entry'!$A$1:$F$29</definedName>
    <definedName name="_xlnm.Print_Area" localSheetId="2">Financials!$A$1:$N$58</definedName>
    <definedName name="_xlnm.Print_Titles" localSheetId="1">'Count the Cost'!$1:$2</definedName>
  </definedNames>
  <calcPr calcId="125725" fullCalcOnLoad="1"/>
</workbook>
</file>

<file path=xl/calcChain.xml><?xml version="1.0" encoding="utf-8"?>
<calcChain xmlns="http://schemas.openxmlformats.org/spreadsheetml/2006/main">
  <c r="L6" i="1"/>
  <c r="C136" i="4"/>
  <c r="E136" s="1"/>
  <c r="D26" i="1"/>
  <c r="C6" i="4"/>
  <c r="E6" s="1"/>
  <c r="I6" s="1"/>
  <c r="F26" i="1"/>
  <c r="H26"/>
  <c r="J26"/>
  <c r="L26"/>
  <c r="L11"/>
  <c r="N31" i="3" s="1"/>
  <c r="L16" i="1"/>
  <c r="N47" i="3"/>
  <c r="J6" i="1"/>
  <c r="C107" i="4" s="1"/>
  <c r="E107" s="1"/>
  <c r="J11" i="1"/>
  <c r="L31" i="3"/>
  <c r="J16" i="1"/>
  <c r="L47" i="3" s="1"/>
  <c r="H6" i="1"/>
  <c r="C78" i="4"/>
  <c r="H11" i="1"/>
  <c r="H12" s="1"/>
  <c r="J31" i="3"/>
  <c r="H16" i="1"/>
  <c r="J47" i="3" s="1"/>
  <c r="H14"/>
  <c r="H34" s="1"/>
  <c r="F6" i="1"/>
  <c r="C49" i="4" s="1"/>
  <c r="E49" s="1"/>
  <c r="F11" i="1"/>
  <c r="F14" s="1"/>
  <c r="H31" i="3"/>
  <c r="F16" i="1"/>
  <c r="H47" i="3" s="1"/>
  <c r="F14"/>
  <c r="F34" s="1"/>
  <c r="D6" i="1"/>
  <c r="C20" i="4" s="1"/>
  <c r="D11" i="1"/>
  <c r="F31" i="3" s="1"/>
  <c r="D16" i="1"/>
  <c r="F47" i="3" s="1"/>
  <c r="L80" i="1"/>
  <c r="J80"/>
  <c r="H80"/>
  <c r="F80"/>
  <c r="D80"/>
  <c r="L22"/>
  <c r="L21"/>
  <c r="N39" i="3" s="1"/>
  <c r="J22" i="1"/>
  <c r="H22"/>
  <c r="F22"/>
  <c r="D22"/>
  <c r="D21"/>
  <c r="F39" i="3" s="1"/>
  <c r="N18"/>
  <c r="L18"/>
  <c r="L50" s="1"/>
  <c r="J18"/>
  <c r="J50" s="1"/>
  <c r="H18"/>
  <c r="H50" s="1"/>
  <c r="F18"/>
  <c r="F50"/>
  <c r="N16"/>
  <c r="N42" s="1"/>
  <c r="L16"/>
  <c r="L42"/>
  <c r="J16"/>
  <c r="H16"/>
  <c r="H42" s="1"/>
  <c r="F16"/>
  <c r="F42"/>
  <c r="N14"/>
  <c r="L14"/>
  <c r="L34"/>
  <c r="J14"/>
  <c r="J34" s="1"/>
  <c r="B19" i="5"/>
  <c r="B21"/>
  <c r="C21"/>
  <c r="A26"/>
  <c r="A27"/>
  <c r="A28"/>
  <c r="A29"/>
  <c r="B1" i="1"/>
  <c r="A1" i="4" s="1"/>
  <c r="B2" i="1"/>
  <c r="F2"/>
  <c r="H2"/>
  <c r="D17"/>
  <c r="L17"/>
  <c r="H17"/>
  <c r="D18"/>
  <c r="D20" s="1"/>
  <c r="H20" s="1"/>
  <c r="H18"/>
  <c r="L18"/>
  <c r="D19"/>
  <c r="F21"/>
  <c r="H39" i="3" s="1"/>
  <c r="H21" i="1"/>
  <c r="J39" i="3" s="1"/>
  <c r="J21" i="1"/>
  <c r="L39" i="3" s="1"/>
  <c r="D35" i="1"/>
  <c r="F35"/>
  <c r="H35"/>
  <c r="J35"/>
  <c r="L35"/>
  <c r="N50" i="3"/>
  <c r="D28"/>
  <c r="G28"/>
  <c r="I28"/>
  <c r="K28"/>
  <c r="M28"/>
  <c r="D29"/>
  <c r="G29"/>
  <c r="I29"/>
  <c r="K29"/>
  <c r="M29"/>
  <c r="D33"/>
  <c r="G33"/>
  <c r="I33"/>
  <c r="K33"/>
  <c r="M33"/>
  <c r="N34"/>
  <c r="D41"/>
  <c r="G41"/>
  <c r="I41"/>
  <c r="K41"/>
  <c r="M41"/>
  <c r="J42"/>
  <c r="D49"/>
  <c r="G49"/>
  <c r="I49"/>
  <c r="K49"/>
  <c r="M49"/>
  <c r="A2" i="4"/>
  <c r="L14" i="1"/>
  <c r="L12"/>
  <c r="L13"/>
  <c r="F12"/>
  <c r="C24" i="4"/>
  <c r="F7" i="3"/>
  <c r="F13" i="1"/>
  <c r="J12"/>
  <c r="H14"/>
  <c r="H13"/>
  <c r="D13"/>
  <c r="D14"/>
  <c r="D12"/>
  <c r="D9"/>
  <c r="C4" i="4"/>
  <c r="J14" i="1"/>
  <c r="J13"/>
  <c r="D7"/>
  <c r="C10" i="4"/>
  <c r="C16" s="1"/>
  <c r="C18"/>
  <c r="C8"/>
  <c r="J7" i="3"/>
  <c r="J2" i="1"/>
  <c r="A60" i="4"/>
  <c r="H7" i="3"/>
  <c r="A31" i="4"/>
  <c r="A89"/>
  <c r="L2" i="1"/>
  <c r="L7" i="3"/>
  <c r="A118" i="4"/>
  <c r="N7" i="3"/>
  <c r="E78" i="4"/>
  <c r="E4"/>
  <c r="E14" s="1"/>
  <c r="E8"/>
  <c r="A59"/>
  <c r="A117"/>
  <c r="F3" i="3"/>
  <c r="A30" i="4"/>
  <c r="A88"/>
  <c r="I26" l="1"/>
  <c r="I4"/>
  <c r="C12"/>
  <c r="C14"/>
  <c r="C33"/>
  <c r="I49"/>
  <c r="K49" s="1"/>
  <c r="M49" s="1"/>
  <c r="O49" s="1"/>
  <c r="Q49" s="1"/>
  <c r="S49" s="1"/>
  <c r="U49" s="1"/>
  <c r="W49" s="1"/>
  <c r="Y49" s="1"/>
  <c r="AA49" s="1"/>
  <c r="AC49" s="1"/>
  <c r="AE49" s="1"/>
  <c r="I136"/>
  <c r="K136" s="1"/>
  <c r="Q136"/>
  <c r="S136" s="1"/>
  <c r="U136" s="1"/>
  <c r="W136" s="1"/>
  <c r="Y136" s="1"/>
  <c r="AA136" s="1"/>
  <c r="AC136" s="1"/>
  <c r="AE136" s="1"/>
  <c r="M136"/>
  <c r="O136" s="1"/>
  <c r="I78"/>
  <c r="K78" s="1"/>
  <c r="M78" s="1"/>
  <c r="O78" s="1"/>
  <c r="Q78" s="1"/>
  <c r="S78" s="1"/>
  <c r="U78" s="1"/>
  <c r="W78" s="1"/>
  <c r="Y78" s="1"/>
  <c r="AA78" s="1"/>
  <c r="AC78" s="1"/>
  <c r="AE78" s="1"/>
  <c r="E20"/>
  <c r="C22"/>
  <c r="L19" i="1"/>
  <c r="I8" i="4"/>
  <c r="K8" s="1"/>
  <c r="M8"/>
  <c r="O8" s="1"/>
  <c r="Q8" s="1"/>
  <c r="S8" s="1"/>
  <c r="U8" s="1"/>
  <c r="W8" s="1"/>
  <c r="Y8" s="1"/>
  <c r="AA8" s="1"/>
  <c r="AC8" s="1"/>
  <c r="AE8" s="1"/>
  <c r="D8" i="1"/>
  <c r="E10" i="4"/>
  <c r="E18"/>
  <c r="E12"/>
  <c r="K4"/>
  <c r="M4" s="1"/>
  <c r="O4" s="1"/>
  <c r="Q4" s="1"/>
  <c r="S4" s="1"/>
  <c r="U4" s="1"/>
  <c r="W4" s="1"/>
  <c r="Y4" s="1"/>
  <c r="AA4" s="1"/>
  <c r="AC4" s="1"/>
  <c r="AE4" s="1"/>
  <c r="I107"/>
  <c r="K107" s="1"/>
  <c r="M107" s="1"/>
  <c r="O107" s="1"/>
  <c r="Q107" s="1"/>
  <c r="S107" s="1"/>
  <c r="U107" s="1"/>
  <c r="W107" s="1"/>
  <c r="Y107" s="1"/>
  <c r="AA107" s="1"/>
  <c r="AC107" s="1"/>
  <c r="AE107" s="1"/>
  <c r="C35"/>
  <c r="E24"/>
  <c r="K6"/>
  <c r="K26" s="1"/>
  <c r="E26"/>
  <c r="I12" l="1"/>
  <c r="K12" s="1"/>
  <c r="M12" s="1"/>
  <c r="O12" s="1"/>
  <c r="Q12" s="1"/>
  <c r="S12" s="1"/>
  <c r="U12" s="1"/>
  <c r="W12" s="1"/>
  <c r="Y12" s="1"/>
  <c r="AA12" s="1"/>
  <c r="AC12" s="1"/>
  <c r="AE12" s="1"/>
  <c r="C47"/>
  <c r="C39"/>
  <c r="C45" s="1"/>
  <c r="C41"/>
  <c r="C37"/>
  <c r="C43"/>
  <c r="F7" i="1"/>
  <c r="M6" i="4"/>
  <c r="E35"/>
  <c r="C51"/>
  <c r="C53"/>
  <c r="I18"/>
  <c r="K18" s="1"/>
  <c r="M18" s="1"/>
  <c r="O18" s="1"/>
  <c r="Q18" s="1"/>
  <c r="S18" s="1"/>
  <c r="U18" s="1"/>
  <c r="W18" s="1"/>
  <c r="Y18" s="1"/>
  <c r="AA18" s="1"/>
  <c r="AC18" s="1"/>
  <c r="AE18" s="1"/>
  <c r="K10"/>
  <c r="E16"/>
  <c r="M10"/>
  <c r="O10" s="1"/>
  <c r="Q10" s="1"/>
  <c r="S10" s="1"/>
  <c r="U10" s="1"/>
  <c r="W10" s="1"/>
  <c r="Y10" s="1"/>
  <c r="AA10" s="1"/>
  <c r="AC10" s="1"/>
  <c r="AE10" s="1"/>
  <c r="I10"/>
  <c r="E22"/>
  <c r="I20"/>
  <c r="M20"/>
  <c r="O20" s="1"/>
  <c r="Q20" s="1"/>
  <c r="S20" s="1"/>
  <c r="U20" s="1"/>
  <c r="W20" s="1"/>
  <c r="Y20" s="1"/>
  <c r="AA20" s="1"/>
  <c r="AC20" s="1"/>
  <c r="AE20" s="1"/>
  <c r="K20"/>
  <c r="K24"/>
  <c r="M24" s="1"/>
  <c r="O24" s="1"/>
  <c r="Q24" s="1"/>
  <c r="S24" s="1"/>
  <c r="U24" s="1"/>
  <c r="W24" s="1"/>
  <c r="Y24" s="1"/>
  <c r="AA24" s="1"/>
  <c r="AC24" s="1"/>
  <c r="AE24" s="1"/>
  <c r="I24"/>
  <c r="I14"/>
  <c r="K14" s="1"/>
  <c r="M14" s="1"/>
  <c r="O14" s="1"/>
  <c r="Q14" s="1"/>
  <c r="S14" s="1"/>
  <c r="U14" s="1"/>
  <c r="W14" s="1"/>
  <c r="Y14" s="1"/>
  <c r="AA14" s="1"/>
  <c r="AC14" s="1"/>
  <c r="AE14" s="1"/>
  <c r="I22" l="1"/>
  <c r="K22"/>
  <c r="M22" s="1"/>
  <c r="O22" s="1"/>
  <c r="Q22" s="1"/>
  <c r="S22" s="1"/>
  <c r="U22" s="1"/>
  <c r="W22" s="1"/>
  <c r="Y22" s="1"/>
  <c r="AA22" s="1"/>
  <c r="AC22" s="1"/>
  <c r="AE22" s="1"/>
  <c r="M26"/>
  <c r="O6"/>
  <c r="I16"/>
  <c r="M16"/>
  <c r="O16" s="1"/>
  <c r="Q16" s="1"/>
  <c r="S16" s="1"/>
  <c r="U16" s="1"/>
  <c r="W16" s="1"/>
  <c r="Y16" s="1"/>
  <c r="AA16" s="1"/>
  <c r="AC16" s="1"/>
  <c r="AE16" s="1"/>
  <c r="K16"/>
  <c r="C64"/>
  <c r="F9" i="1"/>
  <c r="E55" i="4"/>
  <c r="E33"/>
  <c r="E53"/>
  <c r="I35"/>
  <c r="E51"/>
  <c r="E41" l="1"/>
  <c r="E43"/>
  <c r="I33"/>
  <c r="C62"/>
  <c r="E47"/>
  <c r="K33"/>
  <c r="M33" s="1"/>
  <c r="O33" s="1"/>
  <c r="Q33" s="1"/>
  <c r="S33" s="1"/>
  <c r="U33" s="1"/>
  <c r="W33" s="1"/>
  <c r="Y33" s="1"/>
  <c r="AA33" s="1"/>
  <c r="AC33" s="1"/>
  <c r="AE33" s="1"/>
  <c r="E39"/>
  <c r="F8" i="1"/>
  <c r="E37" i="4"/>
  <c r="O26"/>
  <c r="Q6"/>
  <c r="F12" i="3"/>
  <c r="I55" i="4"/>
  <c r="I53"/>
  <c r="K53" s="1"/>
  <c r="M53" s="1"/>
  <c r="O53" s="1"/>
  <c r="Q53" s="1"/>
  <c r="S53" s="1"/>
  <c r="U53" s="1"/>
  <c r="W53" s="1"/>
  <c r="Y53" s="1"/>
  <c r="AA53" s="1"/>
  <c r="AC53" s="1"/>
  <c r="AE53" s="1"/>
  <c r="C82"/>
  <c r="C80"/>
  <c r="E64"/>
  <c r="I51"/>
  <c r="M51"/>
  <c r="O51"/>
  <c r="Q51" s="1"/>
  <c r="S51" s="1"/>
  <c r="U51" s="1"/>
  <c r="W51" s="1"/>
  <c r="Y51" s="1"/>
  <c r="AA51" s="1"/>
  <c r="AC51" s="1"/>
  <c r="AE51" s="1"/>
  <c r="K51"/>
  <c r="K35"/>
  <c r="Q26" l="1"/>
  <c r="S6"/>
  <c r="H7" i="1"/>
  <c r="E62" i="4"/>
  <c r="C66"/>
  <c r="C68"/>
  <c r="C74" s="1"/>
  <c r="C70"/>
  <c r="C72"/>
  <c r="C76"/>
  <c r="I43"/>
  <c r="K43" s="1"/>
  <c r="M43" s="1"/>
  <c r="O43" s="1"/>
  <c r="Q43" s="1"/>
  <c r="S43" s="1"/>
  <c r="U43" s="1"/>
  <c r="W43" s="1"/>
  <c r="Y43" s="1"/>
  <c r="AA43" s="1"/>
  <c r="AC43" s="1"/>
  <c r="AE43" s="1"/>
  <c r="I41"/>
  <c r="K41" s="1"/>
  <c r="M41" s="1"/>
  <c r="O41" s="1"/>
  <c r="Q41" s="1"/>
  <c r="S41" s="1"/>
  <c r="U41" s="1"/>
  <c r="W41" s="1"/>
  <c r="Y41" s="1"/>
  <c r="AA41" s="1"/>
  <c r="AC41" s="1"/>
  <c r="AE41" s="1"/>
  <c r="H12" i="3"/>
  <c r="C93" i="4"/>
  <c r="I64"/>
  <c r="M64"/>
  <c r="M84" s="1"/>
  <c r="E82"/>
  <c r="E84"/>
  <c r="K64"/>
  <c r="K84" s="1"/>
  <c r="H9" i="1"/>
  <c r="E80" i="4"/>
  <c r="K55"/>
  <c r="M35"/>
  <c r="I47"/>
  <c r="K47" s="1"/>
  <c r="M47" s="1"/>
  <c r="O47" s="1"/>
  <c r="Q47" s="1"/>
  <c r="S47" s="1"/>
  <c r="U47" s="1"/>
  <c r="W47" s="1"/>
  <c r="Y47" s="1"/>
  <c r="AA47" s="1"/>
  <c r="AC47" s="1"/>
  <c r="AE47" s="1"/>
  <c r="F20" i="3"/>
  <c r="F21" s="1"/>
  <c r="F33"/>
  <c r="F29"/>
  <c r="F41"/>
  <c r="D28" i="1"/>
  <c r="F49" i="3"/>
  <c r="F28"/>
  <c r="F26" s="1"/>
  <c r="I37" i="4"/>
  <c r="K37" s="1"/>
  <c r="M37" s="1"/>
  <c r="O37" s="1"/>
  <c r="Q37" s="1"/>
  <c r="S37" s="1"/>
  <c r="U37" s="1"/>
  <c r="W37" s="1"/>
  <c r="Y37" s="1"/>
  <c r="AA37" s="1"/>
  <c r="AC37" s="1"/>
  <c r="AE37" s="1"/>
  <c r="M39"/>
  <c r="O39" s="1"/>
  <c r="Q39" s="1"/>
  <c r="S39" s="1"/>
  <c r="U39" s="1"/>
  <c r="W39" s="1"/>
  <c r="Y39" s="1"/>
  <c r="AA39" s="1"/>
  <c r="AC39" s="1"/>
  <c r="AE39" s="1"/>
  <c r="I39"/>
  <c r="E45"/>
  <c r="K39"/>
  <c r="K45" l="1"/>
  <c r="M45"/>
  <c r="O45" s="1"/>
  <c r="Q45" s="1"/>
  <c r="S45" s="1"/>
  <c r="U45" s="1"/>
  <c r="W45" s="1"/>
  <c r="Y45" s="1"/>
  <c r="AA45" s="1"/>
  <c r="AC45" s="1"/>
  <c r="AE45" s="1"/>
  <c r="I45"/>
  <c r="I82"/>
  <c r="K82" s="1"/>
  <c r="M82" s="1"/>
  <c r="O82" s="1"/>
  <c r="Q82" s="1"/>
  <c r="S82" s="1"/>
  <c r="U82" s="1"/>
  <c r="W82" s="1"/>
  <c r="Y82" s="1"/>
  <c r="AA82" s="1"/>
  <c r="AC82" s="1"/>
  <c r="AE82" s="1"/>
  <c r="E93"/>
  <c r="C111"/>
  <c r="C109"/>
  <c r="F55" i="3"/>
  <c r="F56" s="1"/>
  <c r="F57" s="1"/>
  <c r="D37" i="1"/>
  <c r="I84" i="4"/>
  <c r="E76"/>
  <c r="H8" i="1"/>
  <c r="E72" i="4"/>
  <c r="I62"/>
  <c r="K62" s="1"/>
  <c r="M62" s="1"/>
  <c r="O62" s="1"/>
  <c r="Q62" s="1"/>
  <c r="S62" s="1"/>
  <c r="U62" s="1"/>
  <c r="W62" s="1"/>
  <c r="Y62" s="1"/>
  <c r="AA62" s="1"/>
  <c r="AC62" s="1"/>
  <c r="AE62" s="1"/>
  <c r="E66"/>
  <c r="E68"/>
  <c r="E70"/>
  <c r="C91"/>
  <c r="O64"/>
  <c r="F36" i="3"/>
  <c r="D69" i="1" s="1"/>
  <c r="D74" s="1"/>
  <c r="D40"/>
  <c r="D46" s="1"/>
  <c r="I80" i="4"/>
  <c r="F44" i="3"/>
  <c r="D70" i="1" s="1"/>
  <c r="D75" s="1"/>
  <c r="D49"/>
  <c r="D55" s="1"/>
  <c r="M55" i="4"/>
  <c r="O35"/>
  <c r="F25" i="5"/>
  <c r="D29" i="1"/>
  <c r="H25" i="5" s="1"/>
  <c r="D81" i="1"/>
  <c r="F22" i="3"/>
  <c r="F28" i="1"/>
  <c r="H20" i="3"/>
  <c r="H21" s="1"/>
  <c r="H49"/>
  <c r="H41"/>
  <c r="H29"/>
  <c r="H28"/>
  <c r="H26" s="1"/>
  <c r="H33"/>
  <c r="S26" i="4"/>
  <c r="U6"/>
  <c r="D58" i="1"/>
  <c r="D64" s="1"/>
  <c r="F52" i="3"/>
  <c r="D71" i="1" s="1"/>
  <c r="F40" l="1"/>
  <c r="F46" s="1"/>
  <c r="H36" i="3"/>
  <c r="F69" i="1" s="1"/>
  <c r="F74" s="1"/>
  <c r="D76"/>
  <c r="CX568"/>
  <c r="F49"/>
  <c r="F55" s="1"/>
  <c r="H44" i="3"/>
  <c r="F70" i="1" s="1"/>
  <c r="F75" s="1"/>
  <c r="O55" i="4"/>
  <c r="Q35"/>
  <c r="E74"/>
  <c r="I68"/>
  <c r="K68" s="1"/>
  <c r="M68" s="1"/>
  <c r="O68" s="1"/>
  <c r="Q68" s="1"/>
  <c r="S68" s="1"/>
  <c r="U68" s="1"/>
  <c r="W68" s="1"/>
  <c r="Y68" s="1"/>
  <c r="AA68" s="1"/>
  <c r="AC68" s="1"/>
  <c r="AE68" s="1"/>
  <c r="I72"/>
  <c r="K72" s="1"/>
  <c r="M72" s="1"/>
  <c r="O72" s="1"/>
  <c r="Q72" s="1"/>
  <c r="S72" s="1"/>
  <c r="U72" s="1"/>
  <c r="W72" s="1"/>
  <c r="Y72" s="1"/>
  <c r="AA72" s="1"/>
  <c r="AC72" s="1"/>
  <c r="AE72" s="1"/>
  <c r="C122"/>
  <c r="K93"/>
  <c r="K113" s="1"/>
  <c r="I93"/>
  <c r="E113"/>
  <c r="M93"/>
  <c r="M113" s="1"/>
  <c r="E111"/>
  <c r="J9" i="1"/>
  <c r="E109" i="4"/>
  <c r="J12" i="3"/>
  <c r="K80" i="4"/>
  <c r="M80" s="1"/>
  <c r="O80" s="1"/>
  <c r="Q80" s="1"/>
  <c r="S80" s="1"/>
  <c r="U80" s="1"/>
  <c r="W80" s="1"/>
  <c r="Y80" s="1"/>
  <c r="AA80" s="1"/>
  <c r="AC80" s="1"/>
  <c r="AE80" s="1"/>
  <c r="H52" i="3"/>
  <c r="F71" i="1" s="1"/>
  <c r="F58"/>
  <c r="F64" s="1"/>
  <c r="C95" i="4"/>
  <c r="C97"/>
  <c r="C103" s="1"/>
  <c r="E91"/>
  <c r="C105"/>
  <c r="J7" i="1"/>
  <c r="C99" i="4"/>
  <c r="C101"/>
  <c r="I76"/>
  <c r="K76" s="1"/>
  <c r="M76" s="1"/>
  <c r="O76" s="1"/>
  <c r="Q76" s="1"/>
  <c r="S76" s="1"/>
  <c r="U76" s="1"/>
  <c r="W76" s="1"/>
  <c r="Y76" s="1"/>
  <c r="AA76" s="1"/>
  <c r="AC76" s="1"/>
  <c r="AE76" s="1"/>
  <c r="U26"/>
  <c r="W6"/>
  <c r="F29" i="1"/>
  <c r="H26" i="5" s="1"/>
  <c r="F26"/>
  <c r="D77" i="1"/>
  <c r="H55" i="3"/>
  <c r="H56" s="1"/>
  <c r="H57" s="1"/>
  <c r="F37" i="1"/>
  <c r="F81"/>
  <c r="H22" i="3"/>
  <c r="O84" i="4"/>
  <c r="Q64"/>
  <c r="I70"/>
  <c r="K70"/>
  <c r="M70" s="1"/>
  <c r="O70" s="1"/>
  <c r="Q70" s="1"/>
  <c r="S70" s="1"/>
  <c r="U70" s="1"/>
  <c r="W70" s="1"/>
  <c r="Y70" s="1"/>
  <c r="AA70" s="1"/>
  <c r="AC70" s="1"/>
  <c r="AE70" s="1"/>
  <c r="I66"/>
  <c r="K66" s="1"/>
  <c r="M66" s="1"/>
  <c r="O66" s="1"/>
  <c r="Q66" s="1"/>
  <c r="S66" s="1"/>
  <c r="U66" s="1"/>
  <c r="W66" s="1"/>
  <c r="Y66" s="1"/>
  <c r="AA66" s="1"/>
  <c r="AC66" s="1"/>
  <c r="AE66" s="1"/>
  <c r="J41" i="3" l="1"/>
  <c r="J28"/>
  <c r="J26" s="1"/>
  <c r="H28" i="1"/>
  <c r="J20" i="3"/>
  <c r="J21" s="1"/>
  <c r="J49"/>
  <c r="J33"/>
  <c r="J29"/>
  <c r="C82" i="1"/>
  <c r="Q84" i="4"/>
  <c r="S64"/>
  <c r="I111"/>
  <c r="K111"/>
  <c r="M111" s="1"/>
  <c r="O111" s="1"/>
  <c r="Q111" s="1"/>
  <c r="S111" s="1"/>
  <c r="U111" s="1"/>
  <c r="W111" s="1"/>
  <c r="Y111" s="1"/>
  <c r="AA111" s="1"/>
  <c r="AC111" s="1"/>
  <c r="AE111" s="1"/>
  <c r="I113"/>
  <c r="I74"/>
  <c r="K74" s="1"/>
  <c r="M74" s="1"/>
  <c r="O74" s="1"/>
  <c r="Q74" s="1"/>
  <c r="S74" s="1"/>
  <c r="U74" s="1"/>
  <c r="W74" s="1"/>
  <c r="Y74" s="1"/>
  <c r="AA74" s="1"/>
  <c r="AC74" s="1"/>
  <c r="AE74" s="1"/>
  <c r="Q55"/>
  <c r="S35"/>
  <c r="E99"/>
  <c r="C120"/>
  <c r="E95"/>
  <c r="E97"/>
  <c r="E101"/>
  <c r="J8" i="1"/>
  <c r="E105" i="4"/>
  <c r="I91"/>
  <c r="K91" s="1"/>
  <c r="M91" s="1"/>
  <c r="O91" s="1"/>
  <c r="Q91" s="1"/>
  <c r="S91" s="1"/>
  <c r="U91" s="1"/>
  <c r="W91" s="1"/>
  <c r="Y91" s="1"/>
  <c r="AA91" s="1"/>
  <c r="AC91" s="1"/>
  <c r="AE91" s="1"/>
  <c r="CZ569" i="1"/>
  <c r="F76"/>
  <c r="F77"/>
  <c r="O93" i="4"/>
  <c r="I109"/>
  <c r="M109"/>
  <c r="O109" s="1"/>
  <c r="Q109" s="1"/>
  <c r="S109" s="1"/>
  <c r="U109" s="1"/>
  <c r="W109" s="1"/>
  <c r="Y109" s="1"/>
  <c r="AA109" s="1"/>
  <c r="AC109" s="1"/>
  <c r="AE109" s="1"/>
  <c r="K109"/>
  <c r="W26"/>
  <c r="Y6"/>
  <c r="C140"/>
  <c r="E122"/>
  <c r="C138"/>
  <c r="K101" l="1"/>
  <c r="M101" s="1"/>
  <c r="O101" s="1"/>
  <c r="Q101" s="1"/>
  <c r="S101" s="1"/>
  <c r="U101" s="1"/>
  <c r="W101" s="1"/>
  <c r="Y101" s="1"/>
  <c r="AA101" s="1"/>
  <c r="AC101" s="1"/>
  <c r="AE101" s="1"/>
  <c r="I101"/>
  <c r="J55" i="3"/>
  <c r="J56" s="1"/>
  <c r="J57" s="1"/>
  <c r="H37" i="1"/>
  <c r="O113" i="4"/>
  <c r="Q93"/>
  <c r="I97"/>
  <c r="E103"/>
  <c r="K97"/>
  <c r="M97" s="1"/>
  <c r="O97" s="1"/>
  <c r="Q97" s="1"/>
  <c r="S97" s="1"/>
  <c r="U97" s="1"/>
  <c r="W97" s="1"/>
  <c r="Y97" s="1"/>
  <c r="AA97" s="1"/>
  <c r="AC97" s="1"/>
  <c r="AE97" s="1"/>
  <c r="F27" i="5"/>
  <c r="H29" i="1"/>
  <c r="H27" i="5" s="1"/>
  <c r="C128" i="4"/>
  <c r="E120"/>
  <c r="C124"/>
  <c r="C126"/>
  <c r="C132" s="1"/>
  <c r="L7" i="1"/>
  <c r="C134" i="4"/>
  <c r="C130"/>
  <c r="I99"/>
  <c r="K99" s="1"/>
  <c r="M99" s="1"/>
  <c r="O99" s="1"/>
  <c r="Q99" s="1"/>
  <c r="S99" s="1"/>
  <c r="U99" s="1"/>
  <c r="W99" s="1"/>
  <c r="Y99" s="1"/>
  <c r="AA99" s="1"/>
  <c r="AC99" s="1"/>
  <c r="AE99" s="1"/>
  <c r="S55"/>
  <c r="U35"/>
  <c r="S84"/>
  <c r="U64"/>
  <c r="H81" i="1"/>
  <c r="J22" i="3"/>
  <c r="E140" i="4"/>
  <c r="E142"/>
  <c r="L9" i="1"/>
  <c r="I122" i="4"/>
  <c r="E138"/>
  <c r="I105"/>
  <c r="K105" s="1"/>
  <c r="M105" s="1"/>
  <c r="O105" s="1"/>
  <c r="Q105" s="1"/>
  <c r="S105" s="1"/>
  <c r="U105" s="1"/>
  <c r="W105" s="1"/>
  <c r="Y105" s="1"/>
  <c r="AA105" s="1"/>
  <c r="AC105" s="1"/>
  <c r="AE105" s="1"/>
  <c r="K95"/>
  <c r="M95" s="1"/>
  <c r="O95" s="1"/>
  <c r="Q95" s="1"/>
  <c r="S95" s="1"/>
  <c r="U95" s="1"/>
  <c r="W95" s="1"/>
  <c r="Y95" s="1"/>
  <c r="AA95" s="1"/>
  <c r="AC95" s="1"/>
  <c r="AE95" s="1"/>
  <c r="I95"/>
  <c r="H58" i="1"/>
  <c r="H64" s="1"/>
  <c r="J52" i="3"/>
  <c r="H71" i="1" s="1"/>
  <c r="H49"/>
  <c r="H55" s="1"/>
  <c r="J44" i="3"/>
  <c r="H70" i="1" s="1"/>
  <c r="H75" s="1"/>
  <c r="L12" i="3"/>
  <c r="AA6" i="4"/>
  <c r="Y26"/>
  <c r="H40" i="1"/>
  <c r="H46" s="1"/>
  <c r="J36" i="3"/>
  <c r="H69" i="1" s="1"/>
  <c r="H74" s="1"/>
  <c r="J28" l="1"/>
  <c r="L41" i="3"/>
  <c r="L33"/>
  <c r="L20"/>
  <c r="L21" s="1"/>
  <c r="L29"/>
  <c r="L49"/>
  <c r="L28"/>
  <c r="L26" s="1"/>
  <c r="I140" i="4"/>
  <c r="K140" s="1"/>
  <c r="M140" s="1"/>
  <c r="O140" s="1"/>
  <c r="Q140" s="1"/>
  <c r="S140" s="1"/>
  <c r="U140" s="1"/>
  <c r="W140" s="1"/>
  <c r="Y140" s="1"/>
  <c r="AA140" s="1"/>
  <c r="AC140" s="1"/>
  <c r="AE140" s="1"/>
  <c r="K138"/>
  <c r="M138" s="1"/>
  <c r="O138" s="1"/>
  <c r="Q138" s="1"/>
  <c r="S138" s="1"/>
  <c r="U138" s="1"/>
  <c r="W138" s="1"/>
  <c r="Y138" s="1"/>
  <c r="AA138" s="1"/>
  <c r="AC138" s="1"/>
  <c r="AE138" s="1"/>
  <c r="I138"/>
  <c r="I142"/>
  <c r="U84"/>
  <c r="W64"/>
  <c r="AC6"/>
  <c r="AA26"/>
  <c r="U55"/>
  <c r="W35"/>
  <c r="K103"/>
  <c r="M103" s="1"/>
  <c r="O103" s="1"/>
  <c r="Q103" s="1"/>
  <c r="S103" s="1"/>
  <c r="U103" s="1"/>
  <c r="W103" s="1"/>
  <c r="Y103" s="1"/>
  <c r="AA103" s="1"/>
  <c r="AC103" s="1"/>
  <c r="AE103" s="1"/>
  <c r="I103"/>
  <c r="Q113"/>
  <c r="S93"/>
  <c r="K122"/>
  <c r="L8" i="1"/>
  <c r="K120" i="4"/>
  <c r="M120" s="1"/>
  <c r="O120" s="1"/>
  <c r="Q120" s="1"/>
  <c r="S120" s="1"/>
  <c r="U120" s="1"/>
  <c r="W120" s="1"/>
  <c r="Y120" s="1"/>
  <c r="AA120" s="1"/>
  <c r="AC120" s="1"/>
  <c r="AE120" s="1"/>
  <c r="E124"/>
  <c r="E126"/>
  <c r="I120"/>
  <c r="E128"/>
  <c r="E130"/>
  <c r="E134"/>
  <c r="DB569" i="1"/>
  <c r="H76"/>
  <c r="S113" i="4" l="1"/>
  <c r="U93"/>
  <c r="L52" i="3"/>
  <c r="J71" i="1" s="1"/>
  <c r="J58"/>
  <c r="J64" s="1"/>
  <c r="W84" i="4"/>
  <c r="Y64"/>
  <c r="L55" i="3"/>
  <c r="L56" s="1"/>
  <c r="L57" s="1"/>
  <c r="J37" i="1"/>
  <c r="C83"/>
  <c r="I124" i="4"/>
  <c r="K124" s="1"/>
  <c r="M124" s="1"/>
  <c r="O124" s="1"/>
  <c r="Q124" s="1"/>
  <c r="S124" s="1"/>
  <c r="U124" s="1"/>
  <c r="W124" s="1"/>
  <c r="Y124" s="1"/>
  <c r="AA124" s="1"/>
  <c r="AC124" s="1"/>
  <c r="AE124" s="1"/>
  <c r="AC26"/>
  <c r="AE6"/>
  <c r="F28" i="5"/>
  <c r="J29" i="1"/>
  <c r="H28" i="5" s="1"/>
  <c r="K134" i="4"/>
  <c r="M134"/>
  <c r="O134" s="1"/>
  <c r="Q134" s="1"/>
  <c r="S134" s="1"/>
  <c r="U134" s="1"/>
  <c r="W134" s="1"/>
  <c r="Y134" s="1"/>
  <c r="AA134" s="1"/>
  <c r="AC134" s="1"/>
  <c r="AE134" s="1"/>
  <c r="I134"/>
  <c r="E132"/>
  <c r="I126"/>
  <c r="K126" s="1"/>
  <c r="M126" s="1"/>
  <c r="O126" s="1"/>
  <c r="Q126" s="1"/>
  <c r="S126" s="1"/>
  <c r="U126" s="1"/>
  <c r="W126" s="1"/>
  <c r="Y126" s="1"/>
  <c r="AA126" s="1"/>
  <c r="AC126" s="1"/>
  <c r="AE126" s="1"/>
  <c r="L44" i="3"/>
  <c r="J70" i="1" s="1"/>
  <c r="J75" s="1"/>
  <c r="J49"/>
  <c r="J55" s="1"/>
  <c r="I130" i="4"/>
  <c r="K130"/>
  <c r="M130" s="1"/>
  <c r="O130" s="1"/>
  <c r="Q130" s="1"/>
  <c r="S130" s="1"/>
  <c r="U130" s="1"/>
  <c r="W130" s="1"/>
  <c r="Y130" s="1"/>
  <c r="AA130" s="1"/>
  <c r="AC130" s="1"/>
  <c r="AE130" s="1"/>
  <c r="K142"/>
  <c r="M122"/>
  <c r="L36" i="3"/>
  <c r="J69" i="1" s="1"/>
  <c r="J74" s="1"/>
  <c r="J40"/>
  <c r="J46" s="1"/>
  <c r="I128" i="4"/>
  <c r="K128" s="1"/>
  <c r="M128" s="1"/>
  <c r="O128" s="1"/>
  <c r="Q128" s="1"/>
  <c r="S128" s="1"/>
  <c r="U128" s="1"/>
  <c r="W128" s="1"/>
  <c r="Y128" s="1"/>
  <c r="AA128" s="1"/>
  <c r="AC128" s="1"/>
  <c r="AE128" s="1"/>
  <c r="W55"/>
  <c r="Y35"/>
  <c r="L22" i="3"/>
  <c r="J81" i="1"/>
  <c r="N12" i="3"/>
  <c r="H77" i="1"/>
  <c r="M142" i="4" l="1"/>
  <c r="O122"/>
  <c r="K132"/>
  <c r="M132" s="1"/>
  <c r="O132" s="1"/>
  <c r="Q132" s="1"/>
  <c r="S132" s="1"/>
  <c r="U132" s="1"/>
  <c r="W132" s="1"/>
  <c r="Y132" s="1"/>
  <c r="AA132" s="1"/>
  <c r="AC132" s="1"/>
  <c r="AE132" s="1"/>
  <c r="I132"/>
  <c r="J76" i="1"/>
  <c r="DD569"/>
  <c r="AE26" i="4"/>
  <c r="G6"/>
  <c r="U113"/>
  <c r="W93"/>
  <c r="J77" i="1"/>
  <c r="Y55" i="4"/>
  <c r="AA35"/>
  <c r="L28" i="1"/>
  <c r="N28" i="3"/>
  <c r="N26" s="1"/>
  <c r="N33"/>
  <c r="N29"/>
  <c r="N41"/>
  <c r="N49"/>
  <c r="N20"/>
  <c r="N21" s="1"/>
  <c r="Y84" i="4"/>
  <c r="AA64"/>
  <c r="F29" i="5" l="1"/>
  <c r="L29" i="1"/>
  <c r="W113" i="4"/>
  <c r="Y93"/>
  <c r="AA84"/>
  <c r="AC64"/>
  <c r="N44" i="3"/>
  <c r="L70" i="1" s="1"/>
  <c r="L75" s="1"/>
  <c r="L49"/>
  <c r="L55" s="1"/>
  <c r="L58"/>
  <c r="L64" s="1"/>
  <c r="N52" i="3"/>
  <c r="L71" i="1" s="1"/>
  <c r="N55" i="3"/>
  <c r="N56" s="1"/>
  <c r="N57" s="1"/>
  <c r="L37" i="1"/>
  <c r="L81"/>
  <c r="N22" i="3"/>
  <c r="N36"/>
  <c r="L69" i="1" s="1"/>
  <c r="L74" s="1"/>
  <c r="L40"/>
  <c r="L46" s="1"/>
  <c r="O142" i="4"/>
  <c r="Q122"/>
  <c r="D5" i="1"/>
  <c r="E25" i="5" s="1"/>
  <c r="G24" i="4"/>
  <c r="AA55"/>
  <c r="AC35"/>
  <c r="DF569" i="1" l="1"/>
  <c r="L76"/>
  <c r="C84" s="1"/>
  <c r="AC84" i="4"/>
  <c r="AE64"/>
  <c r="H29" i="5"/>
  <c r="U40" i="1"/>
  <c r="AC55" i="4"/>
  <c r="AE35"/>
  <c r="Q142"/>
  <c r="S122"/>
  <c r="L77" i="1"/>
  <c r="Y113" i="4"/>
  <c r="AA93"/>
  <c r="AA113" l="1"/>
  <c r="AC93"/>
  <c r="S142"/>
  <c r="U122"/>
  <c r="AE55"/>
  <c r="G35"/>
  <c r="AE84"/>
  <c r="G64"/>
  <c r="H5" i="1" l="1"/>
  <c r="E27" i="5" s="1"/>
  <c r="G82" i="4"/>
  <c r="G53"/>
  <c r="F5" i="1"/>
  <c r="E26" i="5" s="1"/>
  <c r="U142" i="4"/>
  <c r="W122"/>
  <c r="AC113"/>
  <c r="AE93"/>
  <c r="AE113" l="1"/>
  <c r="G93"/>
  <c r="W142"/>
  <c r="Y122"/>
  <c r="Y142" l="1"/>
  <c r="AA122"/>
  <c r="J5" i="1"/>
  <c r="E28" i="5" s="1"/>
  <c r="G111" i="4"/>
  <c r="AA142" l="1"/>
  <c r="AC122"/>
  <c r="AC142" l="1"/>
  <c r="AE122"/>
  <c r="AE142" l="1"/>
  <c r="G122"/>
  <c r="L5" i="1" l="1"/>
  <c r="E29" i="5" s="1"/>
  <c r="G140" i="4"/>
</calcChain>
</file>

<file path=xl/sharedStrings.xml><?xml version="1.0" encoding="utf-8"?>
<sst xmlns="http://schemas.openxmlformats.org/spreadsheetml/2006/main" count="3566" uniqueCount="164">
  <si>
    <t xml:space="preserve">    State Convention</t>
  </si>
  <si>
    <t xml:space="preserve">    Supporting Church(es)  </t>
  </si>
  <si>
    <t xml:space="preserve">    Starting relationships  </t>
  </si>
  <si>
    <t xml:space="preserve">    Relationship goals after 12 months</t>
  </si>
  <si>
    <t xml:space="preserve">    Total annual staff compensation</t>
  </si>
  <si>
    <t xml:space="preserve">    Total monthly compensation</t>
  </si>
  <si>
    <t>AVE ATTD</t>
  </si>
  <si>
    <t xml:space="preserve">    WORSHIP attendance at YE </t>
  </si>
  <si>
    <t xml:space="preserve">    Ave WORSHIP attendance/yr</t>
  </si>
  <si>
    <t>OBSERVATIONS</t>
  </si>
  <si>
    <r>
      <t xml:space="preserve">Church has excess / </t>
    </r>
    <r>
      <rPr>
        <sz val="10"/>
        <color indexed="10"/>
        <rFont val="Times New Roman"/>
        <family val="1"/>
      </rPr>
      <t xml:space="preserve">(needs to raise) </t>
    </r>
  </si>
  <si>
    <t>in the next 5 years to cover Bldg/land.</t>
  </si>
  <si>
    <t>in the next 3 years to cover Bldg/land..</t>
  </si>
  <si>
    <t>in the next year to cover Bldg/land..</t>
  </si>
  <si>
    <t>Total</t>
  </si>
  <si>
    <t xml:space="preserve">Sponsors to Provide $X  (in each year) </t>
  </si>
  <si>
    <t>Church Name</t>
  </si>
  <si>
    <t>City</t>
  </si>
  <si>
    <t>State</t>
  </si>
  <si>
    <t>Current Attendance</t>
  </si>
  <si>
    <t>Interest rate</t>
  </si>
  <si>
    <t>Total Staff Compensation</t>
  </si>
  <si>
    <t>Starting Year</t>
  </si>
  <si>
    <t>Date Completed</t>
  </si>
  <si>
    <t>Square feet (prospective)</t>
  </si>
  <si>
    <t>Price per Acre</t>
  </si>
  <si>
    <t>Cost per square foot</t>
  </si>
  <si>
    <t>Cash in Project</t>
  </si>
  <si>
    <t>Growth Rate</t>
  </si>
  <si>
    <t>Acres (Needed)</t>
  </si>
  <si>
    <t>INPUT PAGE (input this data first)</t>
  </si>
  <si>
    <t>Input Data in Yellow Shaded Areas</t>
  </si>
  <si>
    <t>INCOME for Personnel (month)</t>
  </si>
  <si>
    <t>INCOME for Bldg./Property/Rent (month)</t>
  </si>
  <si>
    <r>
      <t xml:space="preserve">Monthly Debt Service - </t>
    </r>
    <r>
      <rPr>
        <b/>
        <sz val="12"/>
        <color indexed="53"/>
        <rFont val="Courier"/>
        <family val="3"/>
      </rPr>
      <t>or Rent</t>
    </r>
  </si>
  <si>
    <t xml:space="preserve"> </t>
  </si>
  <si>
    <t>GROWTH AND BUDGET PROJECTIONS AND RESOURCES</t>
  </si>
  <si>
    <t>|</t>
  </si>
  <si>
    <t>NOW</t>
  </si>
  <si>
    <t>GOAL</t>
  </si>
  <si>
    <t>MO. 1</t>
  </si>
  <si>
    <t>MO. 2</t>
  </si>
  <si>
    <t>MO. 3</t>
  </si>
  <si>
    <t>MO. 4</t>
  </si>
  <si>
    <t>MO. 5</t>
  </si>
  <si>
    <t>MO. 6</t>
  </si>
  <si>
    <t>MO. 7</t>
  </si>
  <si>
    <t>MO. 8</t>
  </si>
  <si>
    <t>MO. 9</t>
  </si>
  <si>
    <t>MO. 10</t>
  </si>
  <si>
    <t>MO. 11</t>
  </si>
  <si>
    <t>MO. 12</t>
  </si>
  <si>
    <t>-</t>
  </si>
  <si>
    <t>(Monthly)</t>
  </si>
  <si>
    <t xml:space="preserve">    Per Capita $/person/wk/att</t>
  </si>
  <si>
    <t>INCOME</t>
  </si>
  <si>
    <t xml:space="preserve">         Salary &amp; housing @  65%</t>
  </si>
  <si>
    <t xml:space="preserve">         Benefits  @  35%</t>
  </si>
  <si>
    <t>Church/Mission Undesignated income</t>
  </si>
  <si>
    <t>CLASSES</t>
  </si>
  <si>
    <t>Designated Gifts</t>
  </si>
  <si>
    <t>Other Income (Personnel)</t>
  </si>
  <si>
    <t>WORKERS</t>
  </si>
  <si>
    <t xml:space="preserve">    Land</t>
  </si>
  <si>
    <t>Acres</t>
  </si>
  <si>
    <t>$ per acre</t>
  </si>
  <si>
    <t xml:space="preserve">    Building</t>
  </si>
  <si>
    <t>S.F.</t>
  </si>
  <si>
    <t>$ per S.F.</t>
  </si>
  <si>
    <t>Other Income (Operations)</t>
  </si>
  <si>
    <t>CLASSROOMS</t>
  </si>
  <si>
    <t xml:space="preserve">    Total debt</t>
  </si>
  <si>
    <t>Other Income (Debt/Rental)</t>
  </si>
  <si>
    <t xml:space="preserve">    Building capacity @ 35</t>
  </si>
  <si>
    <t>Persons SS</t>
  </si>
  <si>
    <t>@ 80%</t>
  </si>
  <si>
    <t xml:space="preserve">    Annual growth percentage</t>
  </si>
  <si>
    <t>TOTAL/MONTH</t>
  </si>
  <si>
    <t>OUTREACHERS/WK.</t>
  </si>
  <si>
    <t>TOTAL/YEAR</t>
  </si>
  <si>
    <t>TOTAL/WEEK</t>
  </si>
  <si>
    <t>CONTACTS/WK.</t>
  </si>
  <si>
    <t>EXPENSES</t>
  </si>
  <si>
    <t>INC/ATT/WK.$</t>
  </si>
  <si>
    <t xml:space="preserve">MISSIONS </t>
  </si>
  <si>
    <t>OFFERING/WK $</t>
  </si>
  <si>
    <t xml:space="preserve">    Other: NAMB</t>
  </si>
  <si>
    <t>Insert compensation numbers you want to project from the worksheet below</t>
  </si>
  <si>
    <t xml:space="preserve">Coop. Program   (undesignated income)   X     </t>
  </si>
  <si>
    <t>WORSHIP ATTND./WK</t>
  </si>
  <si>
    <t xml:space="preserve">    Sponsoring Church</t>
  </si>
  <si>
    <t>Association  (undesignated income)    X</t>
  </si>
  <si>
    <t xml:space="preserve">    Supporting Church(es)</t>
  </si>
  <si>
    <t>BAPTISMS</t>
  </si>
  <si>
    <t xml:space="preserve">    Association</t>
  </si>
  <si>
    <t>PERSONNEL MINISTRY EXPENSES</t>
  </si>
  <si>
    <t>Church/Mission undesignated income     X</t>
  </si>
  <si>
    <t xml:space="preserve">       TOTAL income for personnel</t>
  </si>
  <si>
    <t>Other income</t>
  </si>
  <si>
    <t>=</t>
  </si>
  <si>
    <t>Income minus expenses</t>
  </si>
  <si>
    <t xml:space="preserve">       TOTAL income for bldg./property/rent</t>
  </si>
  <si>
    <t>INCOME vs. EXPENSES summary</t>
  </si>
  <si>
    <t>BUILDING, PROPERTY/RENTAL</t>
  </si>
  <si>
    <t xml:space="preserve">  </t>
  </si>
  <si>
    <t xml:space="preserve">    Debt Retirement YR.</t>
  </si>
  <si>
    <t>\S</t>
  </si>
  <si>
    <t>/FS~R~</t>
  </si>
  <si>
    <t>\F</t>
  </si>
  <si>
    <t>/FR{?}~</t>
  </si>
  <si>
    <t>\O</t>
  </si>
  <si>
    <t>/PP</t>
  </si>
  <si>
    <t>OML{?}~S{?}~Q</t>
  </si>
  <si>
    <t>ML=0; S=\015</t>
  </si>
  <si>
    <t>RBUDGET~</t>
  </si>
  <si>
    <t>GPRPLAN 1~</t>
  </si>
  <si>
    <t>GRPLAN 2~</t>
  </si>
  <si>
    <t>GRPLAN 3~</t>
  </si>
  <si>
    <t>GRPLAN 4~</t>
  </si>
  <si>
    <t>GPRPLAN 5~</t>
  </si>
  <si>
    <t>GRSUMMARY~</t>
  </si>
  <si>
    <t>GPQ</t>
  </si>
  <si>
    <t>Monthly Debt Service (IO)</t>
  </si>
  <si>
    <t>Debt (prospective)</t>
  </si>
  <si>
    <t>Giving/attend/ week</t>
  </si>
  <si>
    <t>Average Attendance from Growth Rate</t>
  </si>
  <si>
    <r>
      <t xml:space="preserve">    </t>
    </r>
    <r>
      <rPr>
        <sz val="10"/>
        <color indexed="30"/>
        <rFont val="Times New Roman"/>
        <family val="1"/>
      </rPr>
      <t>Missions</t>
    </r>
    <r>
      <rPr>
        <sz val="10"/>
        <rFont val="Times New Roman"/>
        <family val="1"/>
      </rPr>
      <t xml:space="preserve"> Giving 1 (CP or other) % of undes. income</t>
    </r>
  </si>
  <si>
    <r>
      <t xml:space="preserve">    </t>
    </r>
    <r>
      <rPr>
        <sz val="10"/>
        <color indexed="30"/>
        <rFont val="Times New Roman"/>
        <family val="1"/>
      </rPr>
      <t>Missions</t>
    </r>
    <r>
      <rPr>
        <sz val="10"/>
        <rFont val="Times New Roman"/>
        <family val="1"/>
      </rPr>
      <t xml:space="preserve"> Giving 2 (Assn or other) % of undes. income</t>
    </r>
  </si>
  <si>
    <r>
      <t xml:space="preserve">    </t>
    </r>
    <r>
      <rPr>
        <sz val="10"/>
        <color indexed="30"/>
        <rFont val="Times New Roman"/>
        <family val="1"/>
      </rPr>
      <t>Personnel</t>
    </r>
    <r>
      <rPr>
        <sz val="10"/>
        <rFont val="Times New Roman"/>
        <family val="1"/>
      </rPr>
      <t xml:space="preserve"> % of undesignated income</t>
    </r>
  </si>
  <si>
    <r>
      <t xml:space="preserve">    </t>
    </r>
    <r>
      <rPr>
        <sz val="10"/>
        <color indexed="30"/>
        <rFont val="Times New Roman"/>
        <family val="1"/>
      </rPr>
      <t>Debt Retirement / Rent</t>
    </r>
    <r>
      <rPr>
        <sz val="10"/>
        <rFont val="Times New Roman"/>
        <family val="1"/>
      </rPr>
      <t xml:space="preserve"> % of undes. income</t>
    </r>
  </si>
  <si>
    <t>ASSUMPTIONS - PROJECTIONS</t>
  </si>
  <si>
    <t xml:space="preserve">   Debt Retirement (or Rent) per month </t>
  </si>
  <si>
    <t xml:space="preserve">    Undesignated Income Annual</t>
  </si>
  <si>
    <t xml:space="preserve">    Undesignated Income Monthly</t>
  </si>
  <si>
    <t>Shaded Cells Receive Input</t>
  </si>
  <si>
    <t>Utilize the calculations (left) or simply input amount and Interest rate (below) to estimate debt retirement to input below</t>
  </si>
  <si>
    <t>Annual Giving calc from Giving and Growth Rate</t>
  </si>
  <si>
    <t>TOTAL EXPENSE ASSUMPTIONS/MONTH</t>
  </si>
  <si>
    <t>TOTAL EXPENSE ASSUMPTIONS/YEAR</t>
  </si>
  <si>
    <t>TOTAL EXPENSE ASSUMPTIONS/WEEK</t>
  </si>
  <si>
    <t>INCOME Missions (set aside/month)</t>
  </si>
  <si>
    <t xml:space="preserve"> which is Y% of total income (in each year) </t>
  </si>
  <si>
    <r>
      <t xml:space="preserve">     Additional income NEEDED  </t>
    </r>
    <r>
      <rPr>
        <b/>
        <sz val="8"/>
        <color indexed="10"/>
        <rFont val="Times New Roman"/>
        <family val="1"/>
      </rPr>
      <t xml:space="preserve">($00) </t>
    </r>
    <r>
      <rPr>
        <b/>
        <sz val="8"/>
        <rFont val="Times New Roman"/>
        <family val="1"/>
      </rPr>
      <t xml:space="preserve"> or  Additional income AVAILABLE  $00</t>
    </r>
  </si>
  <si>
    <t>INCOME for Operations &amp; Ministry (month)</t>
  </si>
  <si>
    <t>Amounts needed MONTHLY</t>
  </si>
  <si>
    <t>Amounts needed ANNUALLY</t>
  </si>
  <si>
    <t xml:space="preserve">    Personnel</t>
  </si>
  <si>
    <t xml:space="preserve">    Bldg./Property/Rent</t>
  </si>
  <si>
    <t>NET ANNUAL Positive or Negative</t>
  </si>
  <si>
    <t xml:space="preserve">    Sponsoring Church:  </t>
  </si>
  <si>
    <t xml:space="preserve">    Supporting Church(es):  </t>
  </si>
  <si>
    <t xml:space="preserve">    Sponsor church:  </t>
  </si>
  <si>
    <t xml:space="preserve">       TOTAL income for Ministry &amp; Operations</t>
  </si>
  <si>
    <t>Potential Attendees</t>
  </si>
  <si>
    <r>
      <t xml:space="preserve">    </t>
    </r>
    <r>
      <rPr>
        <sz val="10"/>
        <color indexed="30"/>
        <rFont val="Times New Roman"/>
        <family val="1"/>
      </rPr>
      <t>Ministry and Operations</t>
    </r>
    <r>
      <rPr>
        <sz val="10"/>
        <rFont val="Times New Roman"/>
        <family val="1"/>
      </rPr>
      <t xml:space="preserve"> % of undes. income</t>
    </r>
  </si>
  <si>
    <t xml:space="preserve">MINISTRY &amp; OPERATIONS  </t>
  </si>
  <si>
    <t>Small Groups</t>
  </si>
  <si>
    <t xml:space="preserve">    Church Plant</t>
  </si>
  <si>
    <t xml:space="preserve">    Ministry and Operations % of undes. income</t>
  </si>
  <si>
    <t xml:space="preserve">    </t>
  </si>
  <si>
    <t>Anywhere</t>
  </si>
  <si>
    <t>USA</t>
  </si>
  <si>
    <t>January</t>
  </si>
  <si>
    <t>Sample Church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</si>
</sst>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General_)"/>
    <numFmt numFmtId="165" formatCode="0_)"/>
    <numFmt numFmtId="170" formatCode="&quot;$&quot;#,##0.00"/>
    <numFmt numFmtId="171" formatCode="[$-409]mmmm\ d\,\ yyyy;@"/>
    <numFmt numFmtId="172" formatCode="&quot;$&quot;#,##0"/>
  </numFmts>
  <fonts count="26">
    <font>
      <sz val="10"/>
      <name val="Courier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8"/>
      <name val="Courier"/>
      <family val="3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0"/>
      <name val="Courier"/>
      <family val="3"/>
    </font>
    <font>
      <sz val="10"/>
      <name val="Courier"/>
      <family val="3"/>
    </font>
    <font>
      <sz val="10"/>
      <color indexed="30"/>
      <name val="Times New Roman"/>
      <family val="1"/>
    </font>
    <font>
      <b/>
      <sz val="16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Courier"/>
      <family val="3"/>
    </font>
    <font>
      <b/>
      <i/>
      <sz val="16"/>
      <name val="Times New Roman"/>
      <family val="1"/>
    </font>
    <font>
      <b/>
      <sz val="12"/>
      <color indexed="53"/>
      <name val="Courier"/>
      <family val="3"/>
    </font>
    <font>
      <sz val="10"/>
      <color indexed="30"/>
      <name val="Courier"/>
      <family val="3"/>
    </font>
    <font>
      <b/>
      <sz val="10"/>
      <color indexed="17"/>
      <name val="Times New Roman"/>
      <family val="1"/>
    </font>
    <font>
      <b/>
      <sz val="10"/>
      <name val="Courier"/>
      <family val="3"/>
    </font>
    <font>
      <sz val="10"/>
      <name val="Courier"/>
      <family val="3"/>
    </font>
    <font>
      <b/>
      <sz val="8"/>
      <color indexed="10"/>
      <name val="Times New Roman"/>
      <family val="1"/>
    </font>
    <font>
      <sz val="8"/>
      <name val="Courier"/>
      <family val="3"/>
    </font>
    <font>
      <b/>
      <sz val="10"/>
      <color indexed="10"/>
      <name val="Times New Roman"/>
      <family val="1"/>
    </font>
    <font>
      <sz val="1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164" fontId="0" fillId="0" borderId="0" applyFill="0" applyBorder="0" applyProtection="0"/>
    <xf numFmtId="44" fontId="1" fillId="0" borderId="0" applyFont="0" applyFill="0" applyBorder="0" applyAlignment="0" applyProtection="0"/>
  </cellStyleXfs>
  <cellXfs count="185">
    <xf numFmtId="164" fontId="0" fillId="0" borderId="0" xfId="0"/>
    <xf numFmtId="5" fontId="0" fillId="0" borderId="0" xfId="0" applyNumberFormat="1" applyProtection="1"/>
    <xf numFmtId="9" fontId="0" fillId="0" borderId="0" xfId="0" applyNumberFormat="1" applyProtection="1"/>
    <xf numFmtId="164" fontId="2" fillId="0" borderId="0" xfId="0" applyNumberFormat="1" applyFont="1" applyProtection="1"/>
    <xf numFmtId="164" fontId="2" fillId="0" borderId="0" xfId="0" applyNumberFormat="1" applyFont="1" applyAlignment="1" applyProtection="1">
      <alignment horizontal="left"/>
    </xf>
    <xf numFmtId="164" fontId="2" fillId="0" borderId="0" xfId="0" applyFont="1"/>
    <xf numFmtId="164" fontId="3" fillId="0" borderId="0" xfId="0" applyNumberFormat="1" applyFont="1" applyAlignment="1" applyProtection="1">
      <alignment horizontal="left"/>
    </xf>
    <xf numFmtId="164" fontId="2" fillId="0" borderId="0" xfId="0" applyNumberFormat="1" applyFont="1" applyAlignment="1" applyProtection="1">
      <alignment horizontal="center"/>
    </xf>
    <xf numFmtId="165" fontId="2" fillId="0" borderId="0" xfId="0" applyNumberFormat="1" applyFont="1" applyProtection="1"/>
    <xf numFmtId="5" fontId="2" fillId="0" borderId="0" xfId="0" applyNumberFormat="1" applyFont="1" applyProtection="1"/>
    <xf numFmtId="5" fontId="2" fillId="0" borderId="0" xfId="0" applyNumberFormat="1" applyFont="1" applyAlignment="1" applyProtection="1">
      <alignment horizontal="left"/>
    </xf>
    <xf numFmtId="9" fontId="2" fillId="0" borderId="0" xfId="0" applyNumberFormat="1" applyFont="1" applyProtection="1"/>
    <xf numFmtId="165" fontId="2" fillId="0" borderId="0" xfId="0" applyNumberFormat="1" applyFont="1" applyAlignment="1" applyProtection="1">
      <alignment horizontal="left"/>
    </xf>
    <xf numFmtId="164" fontId="4" fillId="0" borderId="0" xfId="0" applyNumberFormat="1" applyFont="1" applyAlignment="1" applyProtection="1">
      <alignment horizontal="left"/>
    </xf>
    <xf numFmtId="5" fontId="2" fillId="0" borderId="0" xfId="0" applyNumberFormat="1" applyFont="1" applyAlignment="1" applyProtection="1">
      <alignment horizontal="right"/>
    </xf>
    <xf numFmtId="164" fontId="2" fillId="0" borderId="0" xfId="0" applyNumberFormat="1" applyFont="1" applyAlignment="1" applyProtection="1">
      <alignment horizontal="fill"/>
    </xf>
    <xf numFmtId="165" fontId="2" fillId="0" borderId="0" xfId="0" applyNumberFormat="1" applyFont="1" applyAlignment="1" applyProtection="1">
      <alignment horizontal="fill"/>
    </xf>
    <xf numFmtId="164" fontId="2" fillId="0" borderId="0" xfId="0" applyFont="1" applyAlignment="1">
      <alignment horizontal="left"/>
    </xf>
    <xf numFmtId="5" fontId="2" fillId="0" borderId="0" xfId="0" applyNumberFormat="1" applyFont="1" applyAlignment="1" applyProtection="1">
      <alignment horizontal="fill"/>
    </xf>
    <xf numFmtId="164" fontId="2" fillId="0" borderId="0" xfId="0" applyNumberFormat="1" applyFont="1" applyAlignment="1" applyProtection="1">
      <alignment horizontal="right"/>
    </xf>
    <xf numFmtId="5" fontId="2" fillId="0" borderId="0" xfId="1" applyNumberFormat="1" applyFont="1" applyProtection="1"/>
    <xf numFmtId="164" fontId="5" fillId="0" borderId="0" xfId="0" applyNumberFormat="1" applyFont="1" applyAlignment="1" applyProtection="1">
      <alignment horizontal="left"/>
    </xf>
    <xf numFmtId="164" fontId="0" fillId="0" borderId="0" xfId="0" applyAlignment="1">
      <alignment horizontal="center"/>
    </xf>
    <xf numFmtId="1" fontId="2" fillId="0" borderId="0" xfId="0" applyNumberFormat="1" applyFont="1" applyProtection="1"/>
    <xf numFmtId="164" fontId="7" fillId="2" borderId="0" xfId="0" applyNumberFormat="1" applyFont="1" applyFill="1" applyAlignment="1" applyProtection="1">
      <alignment horizontal="left"/>
    </xf>
    <xf numFmtId="165" fontId="7" fillId="2" borderId="0" xfId="0" applyNumberFormat="1" applyFont="1" applyFill="1" applyProtection="1"/>
    <xf numFmtId="165" fontId="7" fillId="2" borderId="0" xfId="0" applyNumberFormat="1" applyFont="1" applyFill="1" applyAlignment="1" applyProtection="1">
      <alignment horizontal="left"/>
    </xf>
    <xf numFmtId="164" fontId="2" fillId="2" borderId="0" xfId="0" applyNumberFormat="1" applyFont="1" applyFill="1" applyAlignment="1" applyProtection="1">
      <alignment horizontal="left"/>
    </xf>
    <xf numFmtId="165" fontId="2" fillId="2" borderId="0" xfId="0" applyNumberFormat="1" applyFont="1" applyFill="1" applyProtection="1"/>
    <xf numFmtId="165" fontId="2" fillId="2" borderId="0" xfId="0" applyNumberFormat="1" applyFont="1" applyFill="1" applyAlignment="1" applyProtection="1">
      <alignment horizontal="left"/>
    </xf>
    <xf numFmtId="164" fontId="2" fillId="0" borderId="0" xfId="0" applyNumberFormat="1" applyFont="1" applyFill="1" applyAlignment="1" applyProtection="1">
      <alignment horizontal="left"/>
    </xf>
    <xf numFmtId="9" fontId="2" fillId="0" borderId="0" xfId="0" applyNumberFormat="1" applyFont="1" applyFill="1" applyProtection="1"/>
    <xf numFmtId="9" fontId="2" fillId="0" borderId="0" xfId="0" applyNumberFormat="1" applyFont="1" applyFill="1" applyAlignment="1" applyProtection="1">
      <alignment horizontal="left"/>
    </xf>
    <xf numFmtId="9" fontId="2" fillId="0" borderId="0" xfId="0" applyNumberFormat="1" applyFont="1" applyFill="1" applyBorder="1" applyProtection="1"/>
    <xf numFmtId="164" fontId="2" fillId="0" borderId="0" xfId="0" applyNumberFormat="1" applyFont="1" applyFill="1" applyBorder="1" applyAlignment="1" applyProtection="1">
      <alignment horizontal="left"/>
    </xf>
    <xf numFmtId="164" fontId="2" fillId="0" borderId="0" xfId="0" applyNumberFormat="1" applyFont="1" applyFill="1" applyBorder="1" applyAlignment="1" applyProtection="1">
      <alignment horizontal="center"/>
    </xf>
    <xf numFmtId="164" fontId="0" fillId="0" borderId="0" xfId="0" applyProtection="1">
      <protection locked="0"/>
    </xf>
    <xf numFmtId="42" fontId="0" fillId="3" borderId="1" xfId="0" applyNumberFormat="1" applyFill="1" applyBorder="1" applyProtection="1">
      <protection locked="0"/>
    </xf>
    <xf numFmtId="40" fontId="0" fillId="3" borderId="1" xfId="0" applyNumberFormat="1" applyFill="1" applyBorder="1" applyProtection="1">
      <protection locked="0"/>
    </xf>
    <xf numFmtId="38" fontId="0" fillId="3" borderId="1" xfId="0" applyNumberFormat="1" applyFill="1" applyBorder="1" applyProtection="1">
      <protection locked="0"/>
    </xf>
    <xf numFmtId="10" fontId="0" fillId="3" borderId="1" xfId="0" applyNumberFormat="1" applyFill="1" applyBorder="1" applyProtection="1">
      <protection locked="0"/>
    </xf>
    <xf numFmtId="5" fontId="0" fillId="3" borderId="1" xfId="0" applyNumberFormat="1" applyFill="1" applyBorder="1" applyProtection="1">
      <protection locked="0"/>
    </xf>
    <xf numFmtId="164" fontId="0" fillId="0" borderId="0" xfId="0" applyProtection="1"/>
    <xf numFmtId="170" fontId="0" fillId="0" borderId="0" xfId="0" applyNumberFormat="1" applyProtection="1"/>
    <xf numFmtId="164" fontId="2" fillId="0" borderId="0" xfId="0" applyFont="1" applyProtection="1">
      <protection locked="0"/>
    </xf>
    <xf numFmtId="164" fontId="2" fillId="0" borderId="0" xfId="0" applyNumberFormat="1" applyFont="1" applyAlignment="1" applyProtection="1">
      <alignment horizontal="left"/>
      <protection locked="0"/>
    </xf>
    <xf numFmtId="165" fontId="2" fillId="0" borderId="0" xfId="0" applyNumberFormat="1" applyFont="1" applyProtection="1">
      <protection locked="0"/>
    </xf>
    <xf numFmtId="5" fontId="2" fillId="0" borderId="0" xfId="0" applyNumberFormat="1" applyFont="1" applyProtection="1">
      <protection locked="0"/>
    </xf>
    <xf numFmtId="5" fontId="2" fillId="3" borderId="1" xfId="0" applyNumberFormat="1" applyFont="1" applyFill="1" applyBorder="1" applyProtection="1">
      <protection locked="0"/>
    </xf>
    <xf numFmtId="5" fontId="2" fillId="0" borderId="0" xfId="0" applyNumberFormat="1" applyFont="1" applyAlignment="1" applyProtection="1">
      <alignment horizontal="left"/>
      <protection locked="0"/>
    </xf>
    <xf numFmtId="5" fontId="2" fillId="3" borderId="1" xfId="0" applyNumberFormat="1" applyFont="1" applyFill="1" applyBorder="1" applyAlignment="1" applyProtection="1">
      <alignment horizontal="right"/>
      <protection locked="0"/>
    </xf>
    <xf numFmtId="5" fontId="0" fillId="0" borderId="0" xfId="0" applyNumberFormat="1" applyProtection="1">
      <protection locked="0"/>
    </xf>
    <xf numFmtId="9" fontId="0" fillId="0" borderId="0" xfId="0" applyNumberFormat="1" applyProtection="1">
      <protection locked="0"/>
    </xf>
    <xf numFmtId="164" fontId="0" fillId="0" borderId="0" xfId="0" applyNumberFormat="1" applyAlignment="1" applyProtection="1">
      <alignment horizontal="left"/>
      <protection locked="0"/>
    </xf>
    <xf numFmtId="5" fontId="0" fillId="0" borderId="0" xfId="0" applyNumberFormat="1" applyAlignment="1" applyProtection="1">
      <alignment horizontal="left"/>
      <protection locked="0"/>
    </xf>
    <xf numFmtId="164" fontId="2" fillId="0" borderId="0" xfId="0" applyFont="1" applyProtection="1"/>
    <xf numFmtId="171" fontId="2" fillId="0" borderId="0" xfId="0" applyNumberFormat="1" applyFont="1" applyAlignment="1" applyProtection="1">
      <alignment horizontal="left"/>
    </xf>
    <xf numFmtId="164" fontId="2" fillId="0" borderId="0" xfId="0" applyFont="1" applyFill="1" applyBorder="1" applyProtection="1"/>
    <xf numFmtId="164" fontId="2" fillId="0" borderId="0" xfId="0" applyFont="1" applyAlignment="1" applyProtection="1">
      <alignment horizontal="center"/>
    </xf>
    <xf numFmtId="165" fontId="0" fillId="0" borderId="0" xfId="0" applyNumberFormat="1" applyProtection="1"/>
    <xf numFmtId="164" fontId="0" fillId="0" borderId="0" xfId="0" applyAlignment="1" applyProtection="1">
      <alignment horizontal="center"/>
    </xf>
    <xf numFmtId="9" fontId="2" fillId="0" borderId="2" xfId="0" applyNumberFormat="1" applyFont="1" applyFill="1" applyBorder="1" applyProtection="1"/>
    <xf numFmtId="164" fontId="2" fillId="0" borderId="3" xfId="0" applyFont="1" applyFill="1" applyBorder="1" applyProtection="1"/>
    <xf numFmtId="9" fontId="2" fillId="0" borderId="3" xfId="0" applyNumberFormat="1" applyFont="1" applyFill="1" applyBorder="1" applyProtection="1"/>
    <xf numFmtId="9" fontId="2" fillId="0" borderId="4" xfId="0" applyNumberFormat="1" applyFont="1" applyFill="1" applyBorder="1" applyProtection="1"/>
    <xf numFmtId="165" fontId="2" fillId="0" borderId="2" xfId="0" applyNumberFormat="1" applyFont="1" applyBorder="1" applyProtection="1"/>
    <xf numFmtId="165" fontId="2" fillId="0" borderId="3" xfId="0" applyNumberFormat="1" applyFont="1" applyBorder="1" applyProtection="1"/>
    <xf numFmtId="165" fontId="2" fillId="0" borderId="4" xfId="0" applyNumberFormat="1" applyFont="1" applyBorder="1" applyProtection="1"/>
    <xf numFmtId="5" fontId="2" fillId="0" borderId="2" xfId="0" applyNumberFormat="1" applyFont="1" applyFill="1" applyBorder="1" applyAlignment="1" applyProtection="1">
      <alignment horizontal="right"/>
    </xf>
    <xf numFmtId="5" fontId="2" fillId="0" borderId="3" xfId="0" applyNumberFormat="1" applyFont="1" applyFill="1" applyBorder="1" applyProtection="1"/>
    <xf numFmtId="5" fontId="2" fillId="0" borderId="3" xfId="0" applyNumberFormat="1" applyFont="1" applyFill="1" applyBorder="1" applyAlignment="1" applyProtection="1">
      <alignment horizontal="left"/>
    </xf>
    <xf numFmtId="5" fontId="2" fillId="0" borderId="4" xfId="0" applyNumberFormat="1" applyFont="1" applyFill="1" applyBorder="1" applyProtection="1"/>
    <xf numFmtId="5" fontId="2" fillId="0" borderId="3" xfId="0" applyNumberFormat="1" applyFont="1" applyFill="1" applyBorder="1" applyAlignment="1" applyProtection="1">
      <alignment horizontal="right"/>
    </xf>
    <xf numFmtId="5" fontId="2" fillId="0" borderId="4" xfId="0" applyNumberFormat="1" applyFont="1" applyFill="1" applyBorder="1" applyAlignment="1" applyProtection="1">
      <alignment horizontal="right"/>
    </xf>
    <xf numFmtId="164" fontId="0" fillId="0" borderId="0" xfId="0" applyNumberFormat="1" applyAlignment="1" applyProtection="1">
      <alignment horizontal="right"/>
    </xf>
    <xf numFmtId="164" fontId="0" fillId="0" borderId="0" xfId="0" applyAlignment="1" applyProtection="1">
      <alignment horizontal="right"/>
    </xf>
    <xf numFmtId="3" fontId="0" fillId="3" borderId="1" xfId="0" applyNumberFormat="1" applyFill="1" applyBorder="1" applyProtection="1">
      <protection locked="0"/>
    </xf>
    <xf numFmtId="164" fontId="10" fillId="0" borderId="0" xfId="0" applyFont="1" applyProtection="1"/>
    <xf numFmtId="164" fontId="0" fillId="0" borderId="0" xfId="0" applyAlignment="1" applyProtection="1">
      <alignment wrapText="1"/>
    </xf>
    <xf numFmtId="164" fontId="10" fillId="0" borderId="0" xfId="0" applyFont="1" applyAlignment="1" applyProtection="1">
      <alignment wrapText="1"/>
    </xf>
    <xf numFmtId="1" fontId="0" fillId="0" borderId="0" xfId="0" applyNumberFormat="1" applyAlignment="1" applyProtection="1">
      <alignment horizontal="center"/>
    </xf>
    <xf numFmtId="42" fontId="0" fillId="0" borderId="1" xfId="0" applyNumberFormat="1" applyFill="1" applyBorder="1" applyProtection="1"/>
    <xf numFmtId="164" fontId="0" fillId="3" borderId="1" xfId="0" applyFill="1" applyBorder="1" applyAlignment="1" applyProtection="1">
      <alignment horizontal="right"/>
      <protection locked="0"/>
    </xf>
    <xf numFmtId="165" fontId="13" fillId="0" borderId="0" xfId="0" applyNumberFormat="1" applyFont="1" applyProtection="1"/>
    <xf numFmtId="172" fontId="2" fillId="0" borderId="0" xfId="0" applyNumberFormat="1" applyFont="1" applyProtection="1"/>
    <xf numFmtId="164" fontId="12" fillId="0" borderId="0" xfId="0" applyNumberFormat="1" applyFont="1" applyAlignment="1" applyProtection="1">
      <alignment horizontal="left"/>
    </xf>
    <xf numFmtId="164" fontId="2" fillId="0" borderId="0" xfId="0" applyFont="1" applyAlignment="1" applyProtection="1">
      <alignment horizontal="right"/>
    </xf>
    <xf numFmtId="6" fontId="2" fillId="0" borderId="0" xfId="0" applyNumberFormat="1" applyFont="1" applyProtection="1"/>
    <xf numFmtId="10" fontId="2" fillId="0" borderId="0" xfId="0" applyNumberFormat="1" applyFont="1" applyProtection="1"/>
    <xf numFmtId="164" fontId="3" fillId="0" borderId="0" xfId="0" applyFont="1" applyFill="1" applyBorder="1" applyAlignment="1" applyProtection="1">
      <alignment horizontal="right"/>
    </xf>
    <xf numFmtId="164" fontId="2" fillId="0" borderId="0" xfId="0" applyFont="1" applyFill="1" applyBorder="1" applyAlignment="1" applyProtection="1">
      <alignment horizontal="right"/>
    </xf>
    <xf numFmtId="164" fontId="3" fillId="0" borderId="0" xfId="0" applyNumberFormat="1" applyFont="1" applyFill="1" applyBorder="1" applyAlignment="1" applyProtection="1">
      <alignment horizontal="right"/>
    </xf>
    <xf numFmtId="164" fontId="14" fillId="0" borderId="0" xfId="0" applyNumberFormat="1" applyFont="1" applyAlignment="1" applyProtection="1">
      <alignment horizontal="left"/>
    </xf>
    <xf numFmtId="164" fontId="13" fillId="0" borderId="0" xfId="0" applyFont="1" applyProtection="1"/>
    <xf numFmtId="164" fontId="15" fillId="0" borderId="0" xfId="0" applyFont="1" applyProtection="1"/>
    <xf numFmtId="5" fontId="13" fillId="0" borderId="0" xfId="0" applyNumberFormat="1" applyFont="1" applyProtection="1"/>
    <xf numFmtId="164" fontId="13" fillId="0" borderId="0" xfId="0" applyNumberFormat="1" applyFont="1" applyAlignment="1" applyProtection="1">
      <alignment horizontal="left"/>
    </xf>
    <xf numFmtId="38" fontId="13" fillId="0" borderId="0" xfId="0" applyNumberFormat="1" applyFont="1" applyProtection="1"/>
    <xf numFmtId="164" fontId="13" fillId="0" borderId="0" xfId="0" applyNumberFormat="1" applyFont="1" applyFill="1" applyAlignment="1" applyProtection="1">
      <alignment horizontal="left"/>
    </xf>
    <xf numFmtId="165" fontId="13" fillId="0" borderId="0" xfId="0" applyNumberFormat="1" applyFont="1" applyFill="1" applyProtection="1"/>
    <xf numFmtId="164" fontId="2" fillId="0" borderId="0" xfId="0" applyFont="1" applyFill="1" applyProtection="1"/>
    <xf numFmtId="164" fontId="13" fillId="0" borderId="0" xfId="0" applyFont="1" applyFill="1" applyBorder="1" applyProtection="1"/>
    <xf numFmtId="165" fontId="13" fillId="0" borderId="0" xfId="0" applyNumberFormat="1" applyFont="1" applyFill="1" applyBorder="1" applyProtection="1"/>
    <xf numFmtId="5" fontId="2" fillId="0" borderId="0" xfId="0" applyNumberFormat="1" applyFont="1" applyFill="1" applyProtection="1"/>
    <xf numFmtId="5" fontId="13" fillId="0" borderId="0" xfId="0" applyNumberFormat="1" applyFont="1" applyFill="1" applyProtection="1"/>
    <xf numFmtId="164" fontId="13" fillId="0" borderId="0" xfId="0" applyFont="1" applyFill="1" applyProtection="1"/>
    <xf numFmtId="164" fontId="13" fillId="0" borderId="0" xfId="0" applyNumberFormat="1" applyFont="1" applyFill="1" applyBorder="1" applyAlignment="1" applyProtection="1">
      <alignment horizontal="right"/>
    </xf>
    <xf numFmtId="164" fontId="13" fillId="0" borderId="0" xfId="0" applyNumberFormat="1" applyFont="1" applyFill="1" applyBorder="1" applyAlignment="1" applyProtection="1">
      <alignment horizontal="left"/>
    </xf>
    <xf numFmtId="172" fontId="13" fillId="0" borderId="0" xfId="0" applyNumberFormat="1" applyFont="1" applyFill="1" applyBorder="1" applyAlignment="1" applyProtection="1">
      <alignment horizontal="right"/>
    </xf>
    <xf numFmtId="5" fontId="14" fillId="0" borderId="0" xfId="0" applyNumberFormat="1" applyFont="1" applyFill="1" applyProtection="1"/>
    <xf numFmtId="3" fontId="0" fillId="0" borderId="0" xfId="0" applyNumberFormat="1" applyProtection="1"/>
    <xf numFmtId="5" fontId="0" fillId="0" borderId="0" xfId="1" applyNumberFormat="1" applyFont="1" applyProtection="1"/>
    <xf numFmtId="9" fontId="2" fillId="0" borderId="1" xfId="0" applyNumberFormat="1" applyFont="1" applyFill="1" applyBorder="1" applyProtection="1">
      <protection locked="0"/>
    </xf>
    <xf numFmtId="9" fontId="2" fillId="0" borderId="5" xfId="0" applyNumberFormat="1" applyFont="1" applyFill="1" applyBorder="1" applyProtection="1">
      <protection locked="0"/>
    </xf>
    <xf numFmtId="164" fontId="2" fillId="3" borderId="1" xfId="0" applyNumberFormat="1" applyFont="1" applyFill="1" applyBorder="1" applyAlignment="1" applyProtection="1">
      <alignment horizontal="left"/>
      <protection locked="0"/>
    </xf>
    <xf numFmtId="172" fontId="0" fillId="3" borderId="1" xfId="0" applyNumberFormat="1" applyFill="1" applyBorder="1" applyProtection="1">
      <protection locked="0"/>
    </xf>
    <xf numFmtId="164" fontId="16" fillId="0" borderId="0" xfId="0" applyNumberFormat="1" applyFont="1" applyFill="1" applyAlignment="1" applyProtection="1">
      <alignment vertical="center"/>
    </xf>
    <xf numFmtId="164" fontId="3" fillId="0" borderId="0" xfId="0" applyFont="1" applyAlignment="1" applyProtection="1">
      <alignment horizontal="right"/>
    </xf>
    <xf numFmtId="6" fontId="3" fillId="0" borderId="0" xfId="0" applyNumberFormat="1" applyFont="1" applyProtection="1"/>
    <xf numFmtId="164" fontId="0" fillId="4" borderId="6" xfId="0" applyFill="1" applyBorder="1" applyProtection="1">
      <protection locked="0"/>
    </xf>
    <xf numFmtId="164" fontId="0" fillId="4" borderId="7" xfId="0" applyFill="1" applyBorder="1" applyProtection="1">
      <protection locked="0"/>
    </xf>
    <xf numFmtId="164" fontId="0" fillId="4" borderId="8" xfId="0" applyFill="1" applyBorder="1" applyProtection="1">
      <protection locked="0"/>
    </xf>
    <xf numFmtId="164" fontId="0" fillId="4" borderId="0" xfId="0" applyFill="1" applyBorder="1" applyProtection="1">
      <protection locked="0"/>
    </xf>
    <xf numFmtId="164" fontId="0" fillId="4" borderId="9" xfId="0" applyFill="1" applyBorder="1" applyProtection="1">
      <protection locked="0"/>
    </xf>
    <xf numFmtId="164" fontId="0" fillId="4" borderId="10" xfId="0" applyFill="1" applyBorder="1" applyProtection="1">
      <protection locked="0"/>
    </xf>
    <xf numFmtId="164" fontId="0" fillId="4" borderId="11" xfId="0" applyFill="1" applyBorder="1" applyProtection="1">
      <protection locked="0"/>
    </xf>
    <xf numFmtId="164" fontId="0" fillId="4" borderId="12" xfId="0" applyFill="1" applyBorder="1" applyProtection="1">
      <protection locked="0"/>
    </xf>
    <xf numFmtId="164" fontId="10" fillId="4" borderId="13" xfId="0" applyFont="1" applyFill="1" applyBorder="1" applyProtection="1">
      <protection locked="0"/>
    </xf>
    <xf numFmtId="164" fontId="0" fillId="4" borderId="1" xfId="0" applyFill="1" applyBorder="1" applyProtection="1">
      <protection locked="0"/>
    </xf>
    <xf numFmtId="172" fontId="0" fillId="4" borderId="1" xfId="0" applyNumberFormat="1" applyFill="1" applyBorder="1" applyProtection="1">
      <protection locked="0"/>
    </xf>
    <xf numFmtId="164" fontId="10" fillId="4" borderId="0" xfId="0" applyFont="1" applyFill="1" applyBorder="1" applyProtection="1">
      <protection locked="0"/>
    </xf>
    <xf numFmtId="164" fontId="10" fillId="4" borderId="1" xfId="0" applyFont="1" applyFill="1" applyBorder="1" applyProtection="1">
      <protection locked="0"/>
    </xf>
    <xf numFmtId="164" fontId="20" fillId="4" borderId="8" xfId="0" applyFont="1" applyFill="1" applyBorder="1" applyProtection="1">
      <protection locked="0"/>
    </xf>
    <xf numFmtId="164" fontId="20" fillId="4" borderId="8" xfId="0" applyFont="1" applyFill="1" applyBorder="1" applyAlignment="1" applyProtection="1">
      <alignment horizontal="right"/>
      <protection locked="0"/>
    </xf>
    <xf numFmtId="164" fontId="20" fillId="4" borderId="1" xfId="0" applyFont="1" applyFill="1" applyBorder="1" applyAlignment="1" applyProtection="1">
      <alignment horizontal="center"/>
      <protection locked="0"/>
    </xf>
    <xf numFmtId="164" fontId="10" fillId="4" borderId="8" xfId="0" applyFont="1" applyFill="1" applyBorder="1" applyProtection="1">
      <protection locked="0"/>
    </xf>
    <xf numFmtId="164" fontId="20" fillId="4" borderId="0" xfId="0" applyFont="1" applyFill="1" applyBorder="1" applyProtection="1">
      <protection locked="0"/>
    </xf>
    <xf numFmtId="164" fontId="10" fillId="4" borderId="0" xfId="0" applyFont="1" applyFill="1" applyBorder="1" applyAlignment="1" applyProtection="1">
      <alignment horizontal="right"/>
      <protection locked="0"/>
    </xf>
    <xf numFmtId="164" fontId="0" fillId="4" borderId="0" xfId="0" applyFill="1" applyBorder="1" applyAlignment="1" applyProtection="1">
      <alignment horizontal="right"/>
      <protection locked="0"/>
    </xf>
    <xf numFmtId="172" fontId="0" fillId="4" borderId="0" xfId="0" applyNumberFormat="1" applyFill="1" applyBorder="1" applyProtection="1">
      <protection locked="0"/>
    </xf>
    <xf numFmtId="172" fontId="0" fillId="4" borderId="0" xfId="1" applyNumberFormat="1" applyFont="1" applyFill="1" applyBorder="1" applyProtection="1">
      <protection locked="0"/>
    </xf>
    <xf numFmtId="5" fontId="19" fillId="0" borderId="0" xfId="0" applyNumberFormat="1" applyFont="1" applyAlignment="1" applyProtection="1">
      <alignment horizontal="left"/>
    </xf>
    <xf numFmtId="5" fontId="19" fillId="0" borderId="0" xfId="0" applyNumberFormat="1" applyFont="1" applyProtection="1"/>
    <xf numFmtId="164" fontId="0" fillId="3" borderId="0" xfId="0" applyFill="1" applyProtection="1">
      <protection locked="0"/>
    </xf>
    <xf numFmtId="172" fontId="2" fillId="0" borderId="0" xfId="0" applyNumberFormat="1" applyFont="1" applyFill="1" applyBorder="1" applyProtection="1"/>
    <xf numFmtId="5" fontId="2" fillId="0" borderId="13" xfId="0" applyNumberFormat="1" applyFont="1" applyFill="1" applyBorder="1" applyProtection="1"/>
    <xf numFmtId="164" fontId="2" fillId="0" borderId="6" xfId="0" applyFont="1" applyFill="1" applyBorder="1" applyProtection="1"/>
    <xf numFmtId="5" fontId="2" fillId="0" borderId="6" xfId="0" applyNumberFormat="1" applyFont="1" applyFill="1" applyBorder="1" applyProtection="1"/>
    <xf numFmtId="5" fontId="2" fillId="0" borderId="7" xfId="0" applyNumberFormat="1" applyFont="1" applyFill="1" applyBorder="1" applyProtection="1"/>
    <xf numFmtId="164" fontId="21" fillId="0" borderId="0" xfId="0" applyFont="1"/>
    <xf numFmtId="9" fontId="21" fillId="0" borderId="0" xfId="0" applyNumberFormat="1" applyFont="1" applyProtection="1"/>
    <xf numFmtId="5" fontId="21" fillId="0" borderId="0" xfId="0" applyNumberFormat="1" applyFont="1" applyProtection="1"/>
    <xf numFmtId="164" fontId="23" fillId="0" borderId="0" xfId="0" applyFont="1" applyProtection="1"/>
    <xf numFmtId="164" fontId="13" fillId="0" borderId="0" xfId="0" applyFont="1" applyProtection="1">
      <protection locked="0"/>
    </xf>
    <xf numFmtId="164" fontId="14" fillId="0" borderId="0" xfId="0" applyFont="1" applyProtection="1">
      <protection locked="0"/>
    </xf>
    <xf numFmtId="5" fontId="2" fillId="4" borderId="2" xfId="0" applyNumberFormat="1" applyFont="1" applyFill="1" applyBorder="1" applyProtection="1"/>
    <xf numFmtId="164" fontId="2" fillId="4" borderId="3" xfId="0" applyFont="1" applyFill="1" applyBorder="1" applyProtection="1"/>
    <xf numFmtId="5" fontId="2" fillId="4" borderId="3" xfId="0" applyNumberFormat="1" applyFont="1" applyFill="1" applyBorder="1" applyProtection="1"/>
    <xf numFmtId="5" fontId="2" fillId="4" borderId="4" xfId="0" applyNumberFormat="1" applyFont="1" applyFill="1" applyBorder="1" applyProtection="1"/>
    <xf numFmtId="164" fontId="14" fillId="0" borderId="0" xfId="0" applyFont="1" applyProtection="1"/>
    <xf numFmtId="5" fontId="7" fillId="3" borderId="1" xfId="0" applyNumberFormat="1" applyFont="1" applyFill="1" applyBorder="1" applyAlignment="1" applyProtection="1">
      <alignment horizontal="right"/>
      <protection locked="0"/>
    </xf>
    <xf numFmtId="5" fontId="7" fillId="3" borderId="1" xfId="0" applyNumberFormat="1" applyFont="1" applyFill="1" applyBorder="1" applyProtection="1">
      <protection locked="0"/>
    </xf>
    <xf numFmtId="164" fontId="9" fillId="0" borderId="0" xfId="0" applyFont="1" applyAlignment="1" applyProtection="1">
      <alignment wrapText="1"/>
    </xf>
    <xf numFmtId="171" fontId="9" fillId="3" borderId="1" xfId="0" applyNumberFormat="1" applyFont="1" applyFill="1" applyBorder="1" applyAlignment="1" applyProtection="1">
      <alignment horizontal="right"/>
      <protection locked="0"/>
    </xf>
    <xf numFmtId="164" fontId="25" fillId="0" borderId="0" xfId="0" applyNumberFormat="1" applyFont="1" applyAlignment="1" applyProtection="1">
      <alignment horizontal="left"/>
    </xf>
    <xf numFmtId="164" fontId="9" fillId="3" borderId="1" xfId="0" applyFont="1" applyFill="1" applyBorder="1" applyAlignment="1" applyProtection="1">
      <alignment horizontal="right"/>
      <protection locked="0"/>
    </xf>
    <xf numFmtId="164" fontId="10" fillId="4" borderId="0" xfId="0" applyFont="1" applyFill="1" applyBorder="1" applyAlignment="1" applyProtection="1">
      <alignment horizontal="center"/>
      <protection locked="0"/>
    </xf>
    <xf numFmtId="164" fontId="0" fillId="4" borderId="0" xfId="0" applyFill="1" applyBorder="1" applyAlignment="1" applyProtection="1">
      <alignment horizontal="center"/>
      <protection locked="0"/>
    </xf>
    <xf numFmtId="164" fontId="10" fillId="3" borderId="1" xfId="0" applyFont="1" applyFill="1" applyBorder="1" applyAlignment="1" applyProtection="1">
      <alignment horizontal="center" vertical="center"/>
    </xf>
    <xf numFmtId="164" fontId="18" fillId="0" borderId="8" xfId="0" applyFont="1" applyBorder="1" applyAlignment="1" applyProtection="1">
      <alignment horizontal="center" vertical="center" wrapText="1"/>
    </xf>
    <xf numFmtId="164" fontId="18" fillId="0" borderId="0" xfId="0" applyFont="1" applyBorder="1" applyAlignment="1" applyProtection="1">
      <alignment horizontal="center" vertical="center" wrapText="1"/>
    </xf>
    <xf numFmtId="164" fontId="18" fillId="0" borderId="6" xfId="0" applyFont="1" applyBorder="1" applyAlignment="1" applyProtection="1">
      <alignment horizontal="center" vertical="top" wrapText="1"/>
    </xf>
    <xf numFmtId="164" fontId="20" fillId="5" borderId="6" xfId="0" applyFont="1" applyFill="1" applyBorder="1" applyAlignment="1" applyProtection="1">
      <alignment horizontal="center"/>
      <protection locked="0"/>
    </xf>
    <xf numFmtId="8" fontId="2" fillId="0" borderId="0" xfId="0" applyNumberFormat="1" applyFont="1" applyAlignment="1" applyProtection="1">
      <alignment horizontal="center"/>
    </xf>
    <xf numFmtId="164" fontId="3" fillId="0" borderId="0" xfId="0" applyFont="1" applyAlignment="1" applyProtection="1">
      <alignment horizontal="center" vertical="center"/>
    </xf>
    <xf numFmtId="164" fontId="2" fillId="3" borderId="0" xfId="0" applyFont="1" applyFill="1" applyAlignment="1" applyProtection="1">
      <alignment horizontal="center" wrapText="1"/>
    </xf>
    <xf numFmtId="5" fontId="13" fillId="3" borderId="8" xfId="0" applyNumberFormat="1" applyFont="1" applyFill="1" applyBorder="1" applyAlignment="1" applyProtection="1">
      <alignment wrapText="1"/>
      <protection locked="0"/>
    </xf>
    <xf numFmtId="164" fontId="0" fillId="3" borderId="0" xfId="0" applyFill="1" applyBorder="1" applyAlignment="1" applyProtection="1">
      <alignment wrapText="1"/>
      <protection locked="0"/>
    </xf>
    <xf numFmtId="164" fontId="0" fillId="3" borderId="9" xfId="0" applyFill="1" applyBorder="1" applyAlignment="1" applyProtection="1">
      <alignment wrapText="1"/>
      <protection locked="0"/>
    </xf>
    <xf numFmtId="164" fontId="0" fillId="3" borderId="10" xfId="0" applyFill="1" applyBorder="1" applyAlignment="1" applyProtection="1">
      <alignment wrapText="1"/>
      <protection locked="0"/>
    </xf>
    <xf numFmtId="164" fontId="0" fillId="3" borderId="11" xfId="0" applyFill="1" applyBorder="1" applyAlignment="1" applyProtection="1">
      <alignment wrapText="1"/>
      <protection locked="0"/>
    </xf>
    <xf numFmtId="164" fontId="0" fillId="3" borderId="12" xfId="0" applyFill="1" applyBorder="1" applyAlignment="1" applyProtection="1">
      <alignment wrapText="1"/>
      <protection locked="0"/>
    </xf>
    <xf numFmtId="164" fontId="24" fillId="0" borderId="2" xfId="0" applyFont="1" applyBorder="1" applyAlignment="1" applyProtection="1">
      <alignment horizontal="center"/>
    </xf>
    <xf numFmtId="164" fontId="24" fillId="0" borderId="3" xfId="0" applyFont="1" applyBorder="1" applyAlignment="1" applyProtection="1">
      <alignment horizontal="center"/>
    </xf>
    <xf numFmtId="164" fontId="24" fillId="0" borderId="4" xfId="0" applyFont="1" applyBorder="1" applyAlignment="1" applyProtection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8"/>
  <sheetViews>
    <sheetView tabSelected="1" zoomScaleNormal="100" workbookViewId="0">
      <selection activeCell="H8" sqref="H8"/>
    </sheetView>
  </sheetViews>
  <sheetFormatPr defaultRowHeight="12"/>
  <cols>
    <col min="1" max="1" width="27.375" style="36" bestFit="1" customWidth="1"/>
    <col min="2" max="6" width="16.625" style="36" customWidth="1"/>
    <col min="7" max="8" width="16" style="36" customWidth="1"/>
    <col min="9" max="9" width="13.125" style="36" customWidth="1"/>
    <col min="10" max="10" width="2.875" style="36" customWidth="1"/>
    <col min="11" max="11" width="14.125" style="36" customWidth="1"/>
    <col min="12" max="16384" width="9" style="36"/>
  </cols>
  <sheetData>
    <row r="1" spans="1:9">
      <c r="A1" s="77" t="s">
        <v>30</v>
      </c>
      <c r="B1" s="42"/>
      <c r="C1" s="42"/>
      <c r="D1" s="168" t="s">
        <v>134</v>
      </c>
      <c r="E1" s="168"/>
      <c r="F1" s="42"/>
      <c r="H1" s="42"/>
      <c r="I1" s="42"/>
    </row>
    <row r="2" spans="1:9">
      <c r="A2" s="42"/>
      <c r="C2" s="42"/>
      <c r="D2" s="168"/>
      <c r="E2" s="168"/>
      <c r="F2" s="42"/>
      <c r="H2" s="42"/>
      <c r="I2" s="42"/>
    </row>
    <row r="3" spans="1:9">
      <c r="A3" s="42"/>
      <c r="C3" s="42"/>
      <c r="F3" s="42"/>
      <c r="H3" s="42"/>
      <c r="I3" s="42"/>
    </row>
    <row r="4" spans="1:9">
      <c r="A4" s="42" t="s">
        <v>16</v>
      </c>
      <c r="B4" s="165" t="s">
        <v>163</v>
      </c>
      <c r="C4" s="42"/>
      <c r="F4" s="42"/>
      <c r="H4" s="42"/>
      <c r="I4" s="42"/>
    </row>
    <row r="5" spans="1:9">
      <c r="A5" s="42" t="s">
        <v>17</v>
      </c>
      <c r="B5" s="165" t="s">
        <v>160</v>
      </c>
      <c r="C5" s="42"/>
      <c r="D5" s="42"/>
      <c r="E5" s="42"/>
      <c r="F5" s="42"/>
      <c r="G5" s="36" t="s">
        <v>35</v>
      </c>
      <c r="H5" s="42"/>
      <c r="I5" s="42"/>
    </row>
    <row r="6" spans="1:9">
      <c r="A6" s="42" t="s">
        <v>18</v>
      </c>
      <c r="B6" s="165" t="s">
        <v>161</v>
      </c>
      <c r="C6" s="42"/>
      <c r="D6" s="42"/>
      <c r="E6" s="42"/>
      <c r="F6" s="42"/>
      <c r="H6" s="42"/>
      <c r="I6" s="42"/>
    </row>
    <row r="7" spans="1:9">
      <c r="A7" s="42" t="s">
        <v>23</v>
      </c>
      <c r="B7" s="163" t="s">
        <v>162</v>
      </c>
      <c r="C7" s="42"/>
      <c r="D7" s="42"/>
      <c r="E7" s="42"/>
      <c r="F7" s="42"/>
      <c r="H7" s="42"/>
      <c r="I7" s="42"/>
    </row>
    <row r="8" spans="1:9">
      <c r="A8" s="42" t="s">
        <v>22</v>
      </c>
      <c r="B8" s="82">
        <v>2015</v>
      </c>
      <c r="C8" s="42"/>
      <c r="D8" s="42"/>
      <c r="E8" s="42"/>
      <c r="F8" s="42"/>
      <c r="H8" s="42"/>
      <c r="I8" s="42"/>
    </row>
    <row r="9" spans="1:9">
      <c r="A9" s="42" t="s">
        <v>19</v>
      </c>
      <c r="B9" s="82">
        <v>0</v>
      </c>
      <c r="C9" s="42"/>
      <c r="D9" s="42"/>
      <c r="E9" s="42"/>
      <c r="F9" s="42"/>
      <c r="H9" s="42"/>
      <c r="I9" s="42"/>
    </row>
    <row r="10" spans="1:9">
      <c r="A10" s="42"/>
      <c r="B10" s="42"/>
      <c r="C10" s="42"/>
      <c r="D10" s="42"/>
      <c r="E10" s="42"/>
      <c r="F10" s="42"/>
      <c r="H10" s="42"/>
      <c r="I10" s="42"/>
    </row>
    <row r="11" spans="1:9">
      <c r="A11" s="42"/>
      <c r="B11" s="74">
        <v>2015</v>
      </c>
      <c r="C11" s="75">
        <v>2016</v>
      </c>
      <c r="D11" s="75">
        <v>2017</v>
      </c>
      <c r="E11" s="75">
        <v>2018</v>
      </c>
      <c r="F11" s="75">
        <v>2019</v>
      </c>
      <c r="G11" s="42"/>
      <c r="H11" s="42"/>
      <c r="I11" s="42"/>
    </row>
    <row r="12" spans="1:9">
      <c r="A12" s="42" t="s">
        <v>21</v>
      </c>
      <c r="B12" s="76">
        <v>0</v>
      </c>
      <c r="C12" s="76">
        <v>0</v>
      </c>
      <c r="D12" s="76">
        <v>0</v>
      </c>
      <c r="E12" s="76">
        <v>0</v>
      </c>
      <c r="F12" s="76">
        <v>0</v>
      </c>
      <c r="H12" s="42"/>
      <c r="I12" s="42"/>
    </row>
    <row r="13" spans="1:9" ht="30" customHeight="1">
      <c r="A13" s="42"/>
      <c r="B13" s="171" t="s">
        <v>87</v>
      </c>
      <c r="C13" s="171"/>
      <c r="D13" s="171"/>
      <c r="E13" s="171"/>
      <c r="F13" s="171"/>
      <c r="G13" s="42"/>
      <c r="H13" s="42"/>
      <c r="I13" s="42"/>
    </row>
    <row r="14" spans="1:9">
      <c r="A14" s="42" t="s">
        <v>29</v>
      </c>
      <c r="B14" s="38">
        <v>0</v>
      </c>
      <c r="C14" s="42"/>
      <c r="D14" s="42"/>
      <c r="H14" s="42"/>
      <c r="I14" s="42"/>
    </row>
    <row r="15" spans="1:9" ht="12" customHeight="1">
      <c r="A15" s="42" t="s">
        <v>25</v>
      </c>
      <c r="B15" s="37">
        <v>0</v>
      </c>
      <c r="C15" s="169" t="s">
        <v>135</v>
      </c>
      <c r="D15" s="170"/>
      <c r="E15" s="170"/>
      <c r="H15" s="42"/>
      <c r="I15" s="42"/>
    </row>
    <row r="16" spans="1:9">
      <c r="A16" s="42" t="s">
        <v>24</v>
      </c>
      <c r="B16" s="39">
        <v>0</v>
      </c>
      <c r="C16" s="169"/>
      <c r="D16" s="170"/>
      <c r="E16" s="170"/>
      <c r="H16" s="42"/>
      <c r="I16" s="42"/>
    </row>
    <row r="17" spans="1:9">
      <c r="A17" s="42" t="s">
        <v>26</v>
      </c>
      <c r="B17" s="37">
        <v>0</v>
      </c>
      <c r="C17" s="169"/>
      <c r="D17" s="170"/>
      <c r="E17" s="170"/>
      <c r="H17" s="42"/>
      <c r="I17" s="42"/>
    </row>
    <row r="18" spans="1:9">
      <c r="A18" s="42" t="s">
        <v>27</v>
      </c>
      <c r="B18" s="37">
        <v>0</v>
      </c>
      <c r="C18" s="42"/>
      <c r="D18" s="42"/>
      <c r="H18" s="42"/>
      <c r="I18" s="42"/>
    </row>
    <row r="19" spans="1:9">
      <c r="A19" s="42" t="s">
        <v>123</v>
      </c>
      <c r="B19" s="81">
        <f>B15*B14+B17*B16-B18</f>
        <v>0</v>
      </c>
      <c r="C19" s="37">
        <v>0</v>
      </c>
      <c r="D19" s="42"/>
      <c r="H19" s="42"/>
      <c r="I19" s="42"/>
    </row>
    <row r="20" spans="1:9">
      <c r="A20" s="42" t="s">
        <v>20</v>
      </c>
      <c r="B20" s="40">
        <v>0</v>
      </c>
      <c r="C20" s="40">
        <v>0</v>
      </c>
      <c r="D20" s="42"/>
      <c r="H20" s="42"/>
      <c r="I20" s="42"/>
    </row>
    <row r="21" spans="1:9">
      <c r="A21" s="42" t="s">
        <v>122</v>
      </c>
      <c r="B21" s="43">
        <f>B19*B20/12</f>
        <v>0</v>
      </c>
      <c r="C21" s="43">
        <f>C19*C20/12</f>
        <v>0</v>
      </c>
      <c r="D21" s="42"/>
      <c r="E21" s="42"/>
      <c r="F21" s="42"/>
      <c r="G21" s="42"/>
      <c r="H21" s="42"/>
      <c r="I21" s="42"/>
    </row>
    <row r="22" spans="1:9">
      <c r="A22" s="42"/>
      <c r="B22" s="42"/>
      <c r="C22" s="42"/>
      <c r="D22" s="42"/>
      <c r="E22" s="42"/>
      <c r="F22" s="42"/>
      <c r="G22" s="42"/>
      <c r="H22" s="42"/>
      <c r="I22" s="42"/>
    </row>
    <row r="23" spans="1:9">
      <c r="A23" s="42"/>
      <c r="B23" s="42"/>
      <c r="C23" s="42"/>
      <c r="D23" s="42"/>
      <c r="E23" s="42"/>
      <c r="F23" s="42"/>
      <c r="G23" s="42"/>
      <c r="H23" s="42"/>
      <c r="I23" s="42"/>
    </row>
    <row r="24" spans="1:9" ht="48.75">
      <c r="A24" s="42"/>
      <c r="B24" s="79" t="s">
        <v>124</v>
      </c>
      <c r="C24" s="78" t="s">
        <v>28</v>
      </c>
      <c r="D24" s="79" t="s">
        <v>34</v>
      </c>
      <c r="E24" s="79" t="s">
        <v>125</v>
      </c>
      <c r="F24" s="79" t="s">
        <v>136</v>
      </c>
      <c r="G24" s="162" t="s">
        <v>35</v>
      </c>
      <c r="H24" s="162" t="s">
        <v>35</v>
      </c>
      <c r="I24" s="79" t="s">
        <v>35</v>
      </c>
    </row>
    <row r="25" spans="1:9">
      <c r="A25" s="42">
        <v>2015</v>
      </c>
      <c r="B25" s="41">
        <v>0</v>
      </c>
      <c r="C25" s="40">
        <v>0</v>
      </c>
      <c r="D25" s="41">
        <v>0</v>
      </c>
      <c r="E25" s="80">
        <f>'Count the Cost'!D5</f>
        <v>0</v>
      </c>
      <c r="F25" s="111">
        <f>'Count the Cost'!D28</f>
        <v>0</v>
      </c>
      <c r="G25" s="41">
        <v>0</v>
      </c>
      <c r="H25" s="110">
        <f>'Count the Cost'!D29*0.2</f>
        <v>0</v>
      </c>
      <c r="I25" s="115">
        <v>0</v>
      </c>
    </row>
    <row r="26" spans="1:9">
      <c r="A26" s="42">
        <f>A25+1</f>
        <v>2016</v>
      </c>
      <c r="B26" s="41">
        <v>0</v>
      </c>
      <c r="C26" s="40">
        <v>0</v>
      </c>
      <c r="D26" s="41">
        <v>0</v>
      </c>
      <c r="E26" s="80">
        <f>'Count the Cost'!F5</f>
        <v>0</v>
      </c>
      <c r="F26" s="111">
        <f>'Count the Cost'!F28</f>
        <v>0</v>
      </c>
      <c r="G26" s="41">
        <v>0</v>
      </c>
      <c r="H26" s="110">
        <f>'Count the Cost'!F29*0.2</f>
        <v>0</v>
      </c>
      <c r="I26" s="115">
        <v>0</v>
      </c>
    </row>
    <row r="27" spans="1:9">
      <c r="A27" s="42">
        <f>A26+1</f>
        <v>2017</v>
      </c>
      <c r="B27" s="41">
        <v>0</v>
      </c>
      <c r="C27" s="40">
        <v>0</v>
      </c>
      <c r="D27" s="41">
        <v>0</v>
      </c>
      <c r="E27" s="80">
        <f>'Count the Cost'!H5</f>
        <v>0</v>
      </c>
      <c r="F27" s="111">
        <f>'Count the Cost'!H28</f>
        <v>0</v>
      </c>
      <c r="G27" s="41">
        <v>0</v>
      </c>
      <c r="H27" s="110">
        <f>'Count the Cost'!H29*0.2</f>
        <v>0</v>
      </c>
      <c r="I27" s="115">
        <v>0</v>
      </c>
    </row>
    <row r="28" spans="1:9">
      <c r="A28" s="42">
        <f>A27+1</f>
        <v>2018</v>
      </c>
      <c r="B28" s="41">
        <v>0</v>
      </c>
      <c r="C28" s="40">
        <v>0</v>
      </c>
      <c r="D28" s="41">
        <v>0</v>
      </c>
      <c r="E28" s="80">
        <f>'Count the Cost'!J5</f>
        <v>0</v>
      </c>
      <c r="F28" s="111">
        <f>'Count the Cost'!J28</f>
        <v>0</v>
      </c>
      <c r="G28" s="41">
        <v>0</v>
      </c>
      <c r="H28" s="110">
        <f>'Count the Cost'!J29*0.2</f>
        <v>0</v>
      </c>
      <c r="I28" s="115">
        <v>0</v>
      </c>
    </row>
    <row r="29" spans="1:9">
      <c r="A29" s="42">
        <f>A28+1</f>
        <v>2019</v>
      </c>
      <c r="B29" s="41">
        <v>0</v>
      </c>
      <c r="C29" s="40">
        <v>0</v>
      </c>
      <c r="D29" s="41">
        <v>0</v>
      </c>
      <c r="E29" s="80">
        <f>'Count the Cost'!L5</f>
        <v>0</v>
      </c>
      <c r="F29" s="111">
        <f>'Count the Cost'!L28</f>
        <v>0</v>
      </c>
      <c r="G29" s="41">
        <v>0</v>
      </c>
      <c r="H29" s="110">
        <f>'Count the Cost'!L29*0.2</f>
        <v>0</v>
      </c>
      <c r="I29" s="115">
        <v>0</v>
      </c>
    </row>
    <row r="30" spans="1:9">
      <c r="A30" s="42"/>
      <c r="B30" s="42"/>
      <c r="C30" s="42"/>
      <c r="D30" s="42"/>
      <c r="E30" s="42"/>
      <c r="F30" s="42"/>
      <c r="G30" s="42"/>
      <c r="H30" s="42"/>
      <c r="I30" s="42"/>
    </row>
    <row r="31" spans="1:9">
      <c r="A31" s="42"/>
      <c r="B31" s="42"/>
      <c r="C31" s="42"/>
      <c r="D31" s="42"/>
      <c r="E31" s="42"/>
      <c r="F31" s="42"/>
      <c r="G31" s="42"/>
      <c r="H31" s="42"/>
      <c r="I31" s="42"/>
    </row>
    <row r="32" spans="1:9">
      <c r="A32" s="42"/>
      <c r="B32" s="42"/>
      <c r="C32" s="42"/>
      <c r="D32" s="42"/>
      <c r="E32" s="42"/>
      <c r="F32" s="42"/>
      <c r="G32" s="42"/>
      <c r="H32" s="42"/>
      <c r="I32" s="42"/>
    </row>
    <row r="33" spans="1:13">
      <c r="A33" s="127"/>
      <c r="B33" s="119"/>
      <c r="C33" s="119"/>
      <c r="D33" s="172"/>
      <c r="E33" s="172"/>
      <c r="F33" s="172"/>
      <c r="G33" s="172"/>
      <c r="H33" s="172"/>
      <c r="I33" s="119"/>
      <c r="J33" s="119"/>
      <c r="K33" s="119"/>
      <c r="L33" s="119"/>
      <c r="M33" s="120"/>
    </row>
    <row r="34" spans="1:13">
      <c r="A34" s="121"/>
      <c r="B34" s="122"/>
      <c r="C34" s="122"/>
      <c r="D34" s="166"/>
      <c r="E34" s="167"/>
      <c r="F34" s="167"/>
      <c r="G34" s="167"/>
      <c r="H34" s="167"/>
      <c r="I34" s="122"/>
      <c r="J34" s="122"/>
      <c r="K34" s="122"/>
      <c r="L34" s="122"/>
      <c r="M34" s="123"/>
    </row>
    <row r="35" spans="1:13">
      <c r="A35" s="121"/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3"/>
    </row>
    <row r="36" spans="1:13">
      <c r="A36" s="121"/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3"/>
    </row>
    <row r="37" spans="1:13">
      <c r="A37" s="132"/>
      <c r="B37" s="130"/>
      <c r="C37" s="122"/>
      <c r="D37" s="122"/>
      <c r="E37" s="122"/>
      <c r="F37" s="122"/>
      <c r="G37" s="122"/>
      <c r="H37" s="136"/>
      <c r="I37" s="122"/>
      <c r="J37" s="122"/>
      <c r="K37" s="122"/>
      <c r="L37" s="122"/>
      <c r="M37" s="123"/>
    </row>
    <row r="38" spans="1:13">
      <c r="A38" s="121"/>
      <c r="B38" s="122"/>
      <c r="C38" s="122"/>
      <c r="D38" s="122"/>
      <c r="E38" s="122"/>
      <c r="F38" s="122"/>
      <c r="G38" s="122"/>
      <c r="H38" s="122"/>
      <c r="I38" s="137"/>
      <c r="J38" s="138"/>
      <c r="K38" s="137"/>
      <c r="L38" s="122"/>
      <c r="M38" s="123"/>
    </row>
    <row r="39" spans="1:13">
      <c r="A39" s="121"/>
      <c r="B39" s="134"/>
      <c r="C39" s="134"/>
      <c r="D39" s="134"/>
      <c r="E39" s="134"/>
      <c r="F39" s="134"/>
      <c r="G39" s="122"/>
      <c r="H39" s="130"/>
      <c r="I39" s="139"/>
      <c r="J39" s="139"/>
      <c r="K39" s="139"/>
      <c r="L39" s="122"/>
      <c r="M39" s="123"/>
    </row>
    <row r="40" spans="1:13">
      <c r="A40" s="128"/>
      <c r="B40" s="129"/>
      <c r="C40" s="129"/>
      <c r="D40" s="129"/>
      <c r="E40" s="129"/>
      <c r="F40" s="129"/>
      <c r="G40" s="122"/>
      <c r="H40" s="130"/>
      <c r="I40" s="139"/>
      <c r="J40" s="139"/>
      <c r="K40" s="139"/>
      <c r="L40" s="122"/>
      <c r="M40" s="123"/>
    </row>
    <row r="41" spans="1:13">
      <c r="A41" s="128"/>
      <c r="B41" s="129"/>
      <c r="C41" s="129"/>
      <c r="D41" s="129"/>
      <c r="E41" s="129"/>
      <c r="F41" s="129"/>
      <c r="G41" s="122"/>
      <c r="H41" s="130"/>
      <c r="I41" s="139"/>
      <c r="J41" s="139"/>
      <c r="K41" s="139"/>
      <c r="L41" s="122"/>
      <c r="M41" s="123"/>
    </row>
    <row r="42" spans="1:13">
      <c r="A42" s="131"/>
      <c r="B42" s="129"/>
      <c r="C42" s="129"/>
      <c r="D42" s="129"/>
      <c r="E42" s="129"/>
      <c r="F42" s="129"/>
      <c r="G42" s="122"/>
      <c r="H42" s="122"/>
      <c r="I42" s="122"/>
      <c r="J42" s="122"/>
      <c r="K42" s="122"/>
      <c r="L42" s="122"/>
      <c r="M42" s="123"/>
    </row>
    <row r="43" spans="1:13">
      <c r="A43" s="131"/>
      <c r="B43" s="129"/>
      <c r="C43" s="129"/>
      <c r="D43" s="129"/>
      <c r="E43" s="129"/>
      <c r="F43" s="129"/>
      <c r="G43" s="122"/>
      <c r="H43" s="130"/>
      <c r="I43" s="140"/>
      <c r="J43" s="140"/>
      <c r="K43" s="139"/>
      <c r="L43" s="122"/>
      <c r="M43" s="123"/>
    </row>
    <row r="44" spans="1:13">
      <c r="A44" s="131"/>
      <c r="B44" s="129"/>
      <c r="C44" s="129"/>
      <c r="D44" s="129"/>
      <c r="E44" s="129"/>
      <c r="F44" s="129"/>
      <c r="G44" s="122"/>
      <c r="H44" s="122"/>
      <c r="I44" s="140"/>
      <c r="J44" s="140"/>
      <c r="K44" s="139"/>
      <c r="L44" s="122"/>
      <c r="M44" s="123"/>
    </row>
    <row r="45" spans="1:13">
      <c r="A45" s="131"/>
      <c r="B45" s="129"/>
      <c r="C45" s="129"/>
      <c r="D45" s="129"/>
      <c r="E45" s="129"/>
      <c r="F45" s="129"/>
      <c r="G45" s="122"/>
      <c r="H45" s="122"/>
      <c r="I45" s="140"/>
      <c r="J45" s="140"/>
      <c r="K45" s="139"/>
      <c r="L45" s="122"/>
      <c r="M45" s="123"/>
    </row>
    <row r="46" spans="1:13">
      <c r="A46" s="131"/>
      <c r="B46" s="128"/>
      <c r="C46" s="128"/>
      <c r="D46" s="128"/>
      <c r="E46" s="128"/>
      <c r="F46" s="129"/>
      <c r="G46" s="122"/>
      <c r="H46" s="122"/>
      <c r="I46" s="140"/>
      <c r="J46" s="140"/>
      <c r="K46" s="139"/>
      <c r="L46" s="122"/>
      <c r="M46" s="123"/>
    </row>
    <row r="47" spans="1:13">
      <c r="A47" s="131"/>
      <c r="B47" s="129"/>
      <c r="C47" s="129"/>
      <c r="D47" s="129"/>
      <c r="E47" s="129"/>
      <c r="F47" s="129"/>
      <c r="G47" s="122"/>
      <c r="H47" s="122"/>
      <c r="I47" s="140"/>
      <c r="J47" s="140"/>
      <c r="K47" s="139"/>
      <c r="L47" s="122"/>
      <c r="M47" s="123"/>
    </row>
    <row r="48" spans="1:13">
      <c r="A48" s="131"/>
      <c r="B48" s="129"/>
      <c r="C48" s="129"/>
      <c r="D48" s="129"/>
      <c r="E48" s="129"/>
      <c r="F48" s="129"/>
      <c r="G48" s="122"/>
      <c r="H48" s="122"/>
      <c r="I48" s="122"/>
      <c r="J48" s="122"/>
      <c r="K48" s="122"/>
      <c r="L48" s="122"/>
      <c r="M48" s="123"/>
    </row>
    <row r="49" spans="1:13">
      <c r="A49" s="131"/>
      <c r="B49" s="129"/>
      <c r="C49" s="129"/>
      <c r="D49" s="129"/>
      <c r="E49" s="143"/>
      <c r="F49" s="129"/>
      <c r="G49" s="122"/>
      <c r="H49" s="122"/>
      <c r="I49" s="122"/>
      <c r="J49" s="122"/>
      <c r="K49" s="122"/>
      <c r="L49" s="122"/>
      <c r="M49" s="123"/>
    </row>
    <row r="50" spans="1:13">
      <c r="A50" s="131"/>
      <c r="B50" s="129"/>
      <c r="C50" s="129"/>
      <c r="D50" s="129"/>
      <c r="E50" s="129"/>
      <c r="F50" s="129"/>
      <c r="G50" s="122"/>
      <c r="H50" s="122"/>
      <c r="I50" s="122"/>
      <c r="J50" s="122"/>
      <c r="K50" s="122"/>
      <c r="L50" s="122"/>
      <c r="M50" s="123"/>
    </row>
    <row r="51" spans="1:13">
      <c r="A51" s="131"/>
      <c r="B51" s="129"/>
      <c r="C51" s="129"/>
      <c r="D51" s="129"/>
      <c r="E51" s="129"/>
      <c r="F51" s="129"/>
      <c r="G51" s="122"/>
      <c r="H51" s="122"/>
      <c r="I51" s="122"/>
      <c r="J51" s="122"/>
      <c r="K51" s="122"/>
      <c r="L51" s="122"/>
      <c r="M51" s="123"/>
    </row>
    <row r="52" spans="1:13">
      <c r="A52" s="131"/>
      <c r="B52" s="129"/>
      <c r="C52" s="129"/>
      <c r="D52" s="129"/>
      <c r="E52" s="129"/>
      <c r="F52" s="129"/>
      <c r="G52" s="122"/>
      <c r="H52" s="122"/>
      <c r="I52" s="122"/>
      <c r="J52" s="122"/>
      <c r="K52" s="122"/>
      <c r="L52" s="122"/>
      <c r="M52" s="123"/>
    </row>
    <row r="53" spans="1:13">
      <c r="A53" s="131"/>
      <c r="B53" s="129"/>
      <c r="C53" s="129"/>
      <c r="D53" s="129"/>
      <c r="E53" s="129"/>
      <c r="F53" s="129"/>
      <c r="G53" s="122"/>
      <c r="H53" s="122"/>
      <c r="I53" s="122"/>
      <c r="J53" s="122"/>
      <c r="K53" s="122"/>
      <c r="L53" s="122"/>
      <c r="M53" s="123"/>
    </row>
    <row r="54" spans="1:13">
      <c r="A54" s="131"/>
      <c r="B54" s="129"/>
      <c r="C54" s="129"/>
      <c r="D54" s="129"/>
      <c r="E54" s="129"/>
      <c r="F54" s="129"/>
      <c r="G54" s="122"/>
      <c r="H54" s="122"/>
      <c r="I54" s="122"/>
      <c r="J54" s="122"/>
      <c r="K54" s="122"/>
      <c r="L54" s="122"/>
      <c r="M54" s="123"/>
    </row>
    <row r="55" spans="1:13">
      <c r="A55" s="121"/>
      <c r="B55" s="122"/>
      <c r="C55" s="122"/>
      <c r="D55" s="122"/>
      <c r="E55" s="122"/>
      <c r="F55" s="122"/>
      <c r="G55" s="122"/>
      <c r="H55" s="122"/>
      <c r="I55" s="122"/>
      <c r="J55" s="122"/>
      <c r="K55" s="122"/>
      <c r="L55" s="122"/>
      <c r="M55" s="123"/>
    </row>
    <row r="56" spans="1:13">
      <c r="A56" s="133"/>
      <c r="B56" s="129"/>
      <c r="C56" s="129"/>
      <c r="D56" s="129"/>
      <c r="E56" s="129"/>
      <c r="F56" s="129"/>
      <c r="G56" s="122"/>
      <c r="H56" s="122"/>
      <c r="I56" s="122"/>
      <c r="J56" s="122"/>
      <c r="K56" s="122"/>
      <c r="L56" s="122"/>
      <c r="M56" s="123"/>
    </row>
    <row r="57" spans="1:13">
      <c r="A57" s="133"/>
      <c r="B57" s="129"/>
      <c r="C57" s="129"/>
      <c r="D57" s="129"/>
      <c r="E57" s="129"/>
      <c r="F57" s="129"/>
      <c r="G57" s="122"/>
      <c r="H57" s="122"/>
      <c r="I57" s="122"/>
      <c r="J57" s="122"/>
      <c r="K57" s="122"/>
      <c r="L57" s="122"/>
      <c r="M57" s="123"/>
    </row>
    <row r="58" spans="1:13">
      <c r="A58" s="121"/>
      <c r="B58" s="122"/>
      <c r="C58" s="122"/>
      <c r="D58" s="122"/>
      <c r="E58" s="122"/>
      <c r="F58" s="122"/>
      <c r="G58" s="122"/>
      <c r="H58" s="122"/>
      <c r="I58" s="122"/>
      <c r="J58" s="122"/>
      <c r="K58" s="122"/>
      <c r="L58" s="122"/>
      <c r="M58" s="123"/>
    </row>
    <row r="59" spans="1:13">
      <c r="A59" s="121"/>
      <c r="B59" s="122"/>
      <c r="C59" s="122"/>
      <c r="D59" s="122"/>
      <c r="E59" s="122"/>
      <c r="F59" s="122"/>
      <c r="G59" s="122"/>
      <c r="H59" s="122"/>
      <c r="I59" s="122"/>
      <c r="J59" s="122"/>
      <c r="K59" s="122"/>
      <c r="L59" s="122"/>
      <c r="M59" s="123"/>
    </row>
    <row r="60" spans="1:13">
      <c r="A60" s="121"/>
      <c r="B60" s="122"/>
      <c r="C60" s="122"/>
      <c r="D60" s="122"/>
      <c r="E60" s="122"/>
      <c r="F60" s="122"/>
      <c r="G60" s="122"/>
      <c r="H60" s="122"/>
      <c r="I60" s="122"/>
      <c r="J60" s="122"/>
      <c r="K60" s="122"/>
      <c r="L60" s="122"/>
      <c r="M60" s="123"/>
    </row>
    <row r="61" spans="1:13">
      <c r="A61" s="121"/>
      <c r="B61" s="122"/>
      <c r="C61" s="122"/>
      <c r="D61" s="122"/>
      <c r="E61" s="122"/>
      <c r="F61" s="122"/>
      <c r="G61" s="122"/>
      <c r="H61" s="122"/>
      <c r="I61" s="122"/>
      <c r="J61" s="122"/>
      <c r="K61" s="122"/>
      <c r="L61" s="122"/>
      <c r="M61" s="123"/>
    </row>
    <row r="62" spans="1:13">
      <c r="A62" s="121"/>
      <c r="B62" s="122"/>
      <c r="C62" s="122"/>
      <c r="D62" s="122"/>
      <c r="E62" s="122"/>
      <c r="F62" s="122"/>
      <c r="G62" s="122"/>
      <c r="H62" s="122"/>
      <c r="I62" s="122"/>
      <c r="J62" s="122"/>
      <c r="K62" s="122"/>
      <c r="L62" s="122"/>
      <c r="M62" s="123"/>
    </row>
    <row r="63" spans="1:13">
      <c r="A63" s="132"/>
      <c r="B63" s="122"/>
      <c r="C63" s="122"/>
      <c r="D63" s="122"/>
      <c r="E63" s="122"/>
      <c r="F63" s="122"/>
      <c r="G63" s="122"/>
      <c r="H63" s="122"/>
      <c r="I63" s="122"/>
      <c r="J63" s="122"/>
      <c r="K63" s="122"/>
      <c r="L63" s="122"/>
      <c r="M63" s="123"/>
    </row>
    <row r="64" spans="1:13">
      <c r="A64" s="132"/>
      <c r="B64" s="122"/>
      <c r="C64" s="122"/>
      <c r="D64" s="122"/>
      <c r="E64" s="122"/>
      <c r="F64" s="122"/>
      <c r="G64" s="122"/>
      <c r="H64" s="122"/>
      <c r="I64" s="122"/>
      <c r="J64" s="122"/>
      <c r="K64" s="122"/>
      <c r="L64" s="122"/>
      <c r="M64" s="123"/>
    </row>
    <row r="65" spans="1:13">
      <c r="A65" s="121"/>
      <c r="B65" s="122"/>
      <c r="C65" s="122"/>
      <c r="D65" s="122"/>
      <c r="E65" s="122"/>
      <c r="F65" s="122"/>
      <c r="G65" s="122"/>
      <c r="H65" s="122"/>
      <c r="I65" s="122"/>
      <c r="J65" s="122"/>
      <c r="K65" s="122"/>
      <c r="L65" s="122"/>
      <c r="M65" s="123"/>
    </row>
    <row r="66" spans="1:13">
      <c r="A66" s="121"/>
      <c r="B66" s="134"/>
      <c r="C66" s="134"/>
      <c r="D66" s="134"/>
      <c r="E66" s="134"/>
      <c r="F66" s="134"/>
      <c r="G66" s="122"/>
      <c r="H66" s="122"/>
      <c r="I66" s="122"/>
      <c r="J66" s="122"/>
      <c r="K66" s="122"/>
      <c r="L66" s="122"/>
      <c r="M66" s="123"/>
    </row>
    <row r="67" spans="1:13">
      <c r="A67" s="131"/>
      <c r="B67" s="129"/>
      <c r="C67" s="129"/>
      <c r="D67" s="129"/>
      <c r="E67" s="129"/>
      <c r="F67" s="129"/>
      <c r="G67" s="122"/>
      <c r="H67" s="122"/>
      <c r="I67" s="122"/>
      <c r="J67" s="122"/>
      <c r="K67" s="122"/>
      <c r="L67" s="122"/>
      <c r="M67" s="123"/>
    </row>
    <row r="68" spans="1:13">
      <c r="A68" s="131"/>
      <c r="B68" s="129"/>
      <c r="C68" s="129"/>
      <c r="D68" s="129"/>
      <c r="E68" s="129"/>
      <c r="F68" s="129"/>
      <c r="G68" s="122"/>
      <c r="H68" s="122"/>
      <c r="I68" s="122"/>
      <c r="J68" s="122"/>
      <c r="K68" s="122"/>
      <c r="L68" s="122"/>
      <c r="M68" s="123"/>
    </row>
    <row r="69" spans="1:13">
      <c r="A69" s="131"/>
      <c r="B69" s="129"/>
      <c r="C69" s="129"/>
      <c r="D69" s="129"/>
      <c r="E69" s="129"/>
      <c r="F69" s="129"/>
      <c r="G69" s="122"/>
      <c r="H69" s="122"/>
      <c r="I69" s="122"/>
      <c r="J69" s="122"/>
      <c r="K69" s="122"/>
      <c r="L69" s="122"/>
      <c r="M69" s="123"/>
    </row>
    <row r="70" spans="1:13">
      <c r="A70" s="131"/>
      <c r="B70" s="129"/>
      <c r="C70" s="129"/>
      <c r="D70" s="129"/>
      <c r="E70" s="129"/>
      <c r="F70" s="129"/>
      <c r="G70" s="122"/>
      <c r="H70" s="122"/>
      <c r="I70" s="122"/>
      <c r="J70" s="122"/>
      <c r="K70" s="122"/>
      <c r="L70" s="122"/>
      <c r="M70" s="123"/>
    </row>
    <row r="71" spans="1:13">
      <c r="A71" s="131"/>
      <c r="B71" s="129"/>
      <c r="C71" s="129"/>
      <c r="D71" s="129"/>
      <c r="E71" s="129"/>
      <c r="F71" s="129"/>
      <c r="G71" s="122"/>
      <c r="H71" s="122"/>
      <c r="I71" s="122"/>
      <c r="J71" s="122"/>
      <c r="K71" s="122"/>
      <c r="L71" s="122"/>
      <c r="M71" s="123"/>
    </row>
    <row r="72" spans="1:13">
      <c r="A72" s="131"/>
      <c r="B72" s="129"/>
      <c r="C72" s="129"/>
      <c r="D72" s="129"/>
      <c r="E72" s="129"/>
      <c r="F72" s="129"/>
      <c r="G72" s="122"/>
      <c r="H72" s="122"/>
      <c r="I72" s="122"/>
      <c r="J72" s="122"/>
      <c r="K72" s="122"/>
      <c r="L72" s="122"/>
      <c r="M72" s="123"/>
    </row>
    <row r="73" spans="1:13">
      <c r="A73" s="131"/>
      <c r="B73" s="129"/>
      <c r="C73" s="129"/>
      <c r="D73" s="129"/>
      <c r="E73" s="129"/>
      <c r="F73" s="129"/>
      <c r="G73" s="122"/>
      <c r="H73" s="122"/>
      <c r="I73" s="122"/>
      <c r="J73" s="122"/>
      <c r="K73" s="122"/>
      <c r="L73" s="122"/>
      <c r="M73" s="123"/>
    </row>
    <row r="74" spans="1:13">
      <c r="A74" s="131"/>
      <c r="B74" s="129"/>
      <c r="C74" s="129"/>
      <c r="D74" s="129"/>
      <c r="E74" s="129"/>
      <c r="F74" s="129"/>
      <c r="G74" s="122"/>
      <c r="H74" s="122"/>
      <c r="I74" s="122"/>
      <c r="J74" s="122"/>
      <c r="K74" s="122"/>
      <c r="L74" s="122"/>
      <c r="M74" s="123"/>
    </row>
    <row r="75" spans="1:13">
      <c r="A75" s="131"/>
      <c r="B75" s="129"/>
      <c r="C75" s="129"/>
      <c r="D75" s="129"/>
      <c r="E75" s="129"/>
      <c r="F75" s="129"/>
      <c r="G75" s="122"/>
      <c r="H75" s="122"/>
      <c r="I75" s="122"/>
      <c r="J75" s="122"/>
      <c r="K75" s="122"/>
      <c r="L75" s="122"/>
      <c r="M75" s="123"/>
    </row>
    <row r="76" spans="1:13">
      <c r="A76" s="121"/>
      <c r="B76" s="122"/>
      <c r="C76" s="122"/>
      <c r="D76" s="122"/>
      <c r="E76" s="122"/>
      <c r="F76" s="122"/>
      <c r="G76" s="122"/>
      <c r="H76" s="122"/>
      <c r="I76" s="122"/>
      <c r="J76" s="122"/>
      <c r="K76" s="122"/>
      <c r="L76" s="122"/>
      <c r="M76" s="123"/>
    </row>
    <row r="77" spans="1:13">
      <c r="A77" s="133"/>
      <c r="B77" s="129"/>
      <c r="C77" s="129"/>
      <c r="D77" s="129"/>
      <c r="E77" s="129"/>
      <c r="F77" s="129"/>
      <c r="G77" s="122"/>
      <c r="H77" s="122"/>
      <c r="I77" s="122"/>
      <c r="J77" s="122"/>
      <c r="K77" s="122"/>
      <c r="L77" s="122"/>
      <c r="M77" s="123"/>
    </row>
    <row r="78" spans="1:13">
      <c r="A78" s="121"/>
      <c r="B78" s="122"/>
      <c r="C78" s="122"/>
      <c r="D78" s="122"/>
      <c r="E78" s="122"/>
      <c r="F78" s="122"/>
      <c r="G78" s="122"/>
      <c r="H78" s="122"/>
      <c r="I78" s="122"/>
      <c r="J78" s="122"/>
      <c r="K78" s="122"/>
      <c r="L78" s="122"/>
      <c r="M78" s="123"/>
    </row>
    <row r="79" spans="1:13">
      <c r="A79" s="135"/>
      <c r="B79" s="122"/>
      <c r="C79" s="122"/>
      <c r="D79" s="122"/>
      <c r="E79" s="122"/>
      <c r="F79" s="122"/>
      <c r="G79" s="122"/>
      <c r="H79" s="122"/>
      <c r="I79" s="122"/>
      <c r="J79" s="122"/>
      <c r="K79" s="122"/>
      <c r="L79" s="122"/>
      <c r="M79" s="123"/>
    </row>
    <row r="80" spans="1:13">
      <c r="A80" s="121"/>
      <c r="B80" s="122"/>
      <c r="C80" s="122"/>
      <c r="D80" s="122"/>
      <c r="E80" s="122"/>
      <c r="F80" s="122"/>
      <c r="G80" s="122"/>
      <c r="H80" s="122"/>
      <c r="I80" s="122"/>
      <c r="J80" s="122"/>
      <c r="K80" s="122"/>
      <c r="L80" s="122"/>
      <c r="M80" s="123"/>
    </row>
    <row r="81" spans="1:13">
      <c r="A81" s="121"/>
      <c r="B81" s="122"/>
      <c r="C81" s="122"/>
      <c r="D81" s="122"/>
      <c r="E81" s="122"/>
      <c r="F81" s="122"/>
      <c r="G81" s="122"/>
      <c r="H81" s="122"/>
      <c r="I81" s="122"/>
      <c r="J81" s="122"/>
      <c r="K81" s="122"/>
      <c r="L81" s="122"/>
      <c r="M81" s="123"/>
    </row>
    <row r="82" spans="1:13">
      <c r="A82" s="121"/>
      <c r="B82" s="122"/>
      <c r="C82" s="122"/>
      <c r="D82" s="122"/>
      <c r="E82" s="122"/>
      <c r="F82" s="122"/>
      <c r="G82" s="122"/>
      <c r="H82" s="122"/>
      <c r="I82" s="122"/>
      <c r="J82" s="122"/>
      <c r="K82" s="122"/>
      <c r="L82" s="122"/>
      <c r="M82" s="123"/>
    </row>
    <row r="83" spans="1:13">
      <c r="A83" s="121"/>
      <c r="B83" s="122"/>
      <c r="C83" s="122"/>
      <c r="D83" s="122"/>
      <c r="E83" s="122"/>
      <c r="F83" s="122"/>
      <c r="G83" s="122"/>
      <c r="H83" s="122"/>
      <c r="I83" s="122"/>
      <c r="J83" s="122"/>
      <c r="K83" s="122"/>
      <c r="L83" s="122"/>
      <c r="M83" s="123"/>
    </row>
    <row r="84" spans="1:13">
      <c r="A84" s="121"/>
      <c r="B84" s="122"/>
      <c r="C84" s="122"/>
      <c r="D84" s="122"/>
      <c r="E84" s="122"/>
      <c r="F84" s="122"/>
      <c r="G84" s="122"/>
      <c r="H84" s="122"/>
      <c r="I84" s="122"/>
      <c r="J84" s="122"/>
      <c r="K84" s="122"/>
      <c r="L84" s="122"/>
      <c r="M84" s="123"/>
    </row>
    <row r="85" spans="1:13">
      <c r="A85" s="121"/>
      <c r="B85" s="125"/>
      <c r="C85" s="125"/>
      <c r="D85" s="125"/>
      <c r="E85" s="125"/>
      <c r="F85" s="125"/>
      <c r="G85" s="122"/>
      <c r="H85" s="122"/>
      <c r="I85" s="122"/>
      <c r="J85" s="122"/>
      <c r="K85" s="122"/>
      <c r="L85" s="122"/>
      <c r="M85" s="123"/>
    </row>
    <row r="86" spans="1:13">
      <c r="H86" s="122"/>
      <c r="I86" s="122"/>
      <c r="J86" s="122"/>
      <c r="K86" s="122"/>
      <c r="L86" s="122"/>
      <c r="M86" s="123"/>
    </row>
    <row r="87" spans="1:13">
      <c r="H87" s="122"/>
      <c r="I87" s="122"/>
      <c r="J87" s="122"/>
      <c r="K87" s="122"/>
      <c r="L87" s="122"/>
      <c r="M87" s="123"/>
    </row>
    <row r="88" spans="1:13">
      <c r="A88" s="124"/>
      <c r="B88" s="125"/>
      <c r="C88" s="125"/>
      <c r="D88" s="125"/>
      <c r="E88" s="125"/>
      <c r="F88" s="125"/>
      <c r="G88" s="125"/>
      <c r="H88" s="125"/>
      <c r="I88" s="125"/>
      <c r="J88" s="125"/>
      <c r="K88" s="125"/>
      <c r="L88" s="125"/>
      <c r="M88" s="126"/>
    </row>
  </sheetData>
  <sheetProtection password="CA69" sheet="1"/>
  <mergeCells count="5">
    <mergeCell ref="D34:H34"/>
    <mergeCell ref="D1:E2"/>
    <mergeCell ref="C15:E17"/>
    <mergeCell ref="B13:F13"/>
    <mergeCell ref="D33:H33"/>
  </mergeCells>
  <phoneticPr fontId="6" type="noConversion"/>
  <pageMargins left="0.75" right="0.75" top="1" bottom="1" header="0.5" footer="0.5"/>
  <pageSetup orientation="landscape" r:id="rId1"/>
  <headerFooter alignWithMargins="0">
    <oddHeader>&amp;CData Input Page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DJ569"/>
  <sheetViews>
    <sheetView showGridLines="0" topLeftCell="B1" zoomScale="115" zoomScaleNormal="115" workbookViewId="0">
      <selection activeCell="B1" sqref="B1"/>
    </sheetView>
  </sheetViews>
  <sheetFormatPr defaultColWidth="9.625" defaultRowHeight="13.5" customHeight="1"/>
  <cols>
    <col min="1" max="1" width="4.125" style="36" bestFit="1" customWidth="1"/>
    <col min="2" max="2" width="33.625" style="36" customWidth="1"/>
    <col min="3" max="3" width="6" style="36" bestFit="1" customWidth="1"/>
    <col min="4" max="4" width="9.625" style="36" customWidth="1"/>
    <col min="5" max="5" width="2.625" style="36" customWidth="1"/>
    <col min="6" max="6" width="9.625" style="36" customWidth="1"/>
    <col min="7" max="7" width="2.625" style="36" customWidth="1"/>
    <col min="8" max="8" width="9.625" style="36" customWidth="1"/>
    <col min="9" max="9" width="2.625" style="36" customWidth="1"/>
    <col min="10" max="10" width="9.625" style="36" customWidth="1"/>
    <col min="11" max="11" width="2.625" style="36" customWidth="1"/>
    <col min="12" max="12" width="9.625" style="36" customWidth="1"/>
    <col min="13" max="13" width="10.625" style="36" customWidth="1"/>
    <col min="14" max="14" width="3.5" style="36" customWidth="1"/>
    <col min="15" max="15" width="11.625" style="36" customWidth="1"/>
    <col min="16" max="16" width="4.125" style="36" customWidth="1"/>
    <col min="17" max="17" width="9.625" style="36" customWidth="1"/>
    <col min="18" max="18" width="2.375" style="36" customWidth="1"/>
    <col min="19" max="19" width="15.125" style="36" bestFit="1" customWidth="1"/>
    <col min="20" max="20" width="5.625" style="36" customWidth="1"/>
    <col min="21" max="21" width="7.625" style="36" bestFit="1" customWidth="1"/>
    <col min="22" max="22" width="5.625" style="36" customWidth="1"/>
    <col min="23" max="23" width="7.625" style="36" bestFit="1" customWidth="1"/>
    <col min="24" max="24" width="5.625" style="36" customWidth="1"/>
    <col min="25" max="25" width="7.625" style="36" bestFit="1" customWidth="1"/>
    <col min="26" max="26" width="5.625" style="36" customWidth="1"/>
    <col min="27" max="27" width="7.625" style="36" bestFit="1" customWidth="1"/>
    <col min="28" max="61" width="9.625" style="36"/>
    <col min="62" max="62" width="10.625" style="36" customWidth="1"/>
    <col min="63" max="64" width="9.625" style="36"/>
    <col min="65" max="65" width="11.625" style="36" customWidth="1"/>
    <col min="66" max="66" width="1.625" style="36" customWidth="1"/>
    <col min="67" max="67" width="8.625" style="36" customWidth="1"/>
    <col min="68" max="68" width="1.625" style="36" customWidth="1"/>
    <col min="69" max="69" width="8.625" style="36" customWidth="1"/>
    <col min="70" max="70" width="1.625" style="36" customWidth="1"/>
    <col min="71" max="71" width="7.625" style="36" customWidth="1"/>
    <col min="72" max="72" width="1.625" style="36" customWidth="1"/>
    <col min="73" max="73" width="8.625" style="36" customWidth="1"/>
    <col min="74" max="74" width="1.625" style="36" customWidth="1"/>
    <col min="75" max="75" width="8.625" style="36" customWidth="1"/>
    <col min="76" max="76" width="1.625" style="36" customWidth="1"/>
    <col min="77" max="77" width="8.625" style="36" customWidth="1"/>
    <col min="78" max="78" width="1.625" style="36" customWidth="1"/>
    <col min="79" max="79" width="8.625" style="36" customWidth="1"/>
    <col min="80" max="80" width="1.625" style="36" customWidth="1"/>
    <col min="81" max="81" width="8.625" style="36" customWidth="1"/>
    <col min="82" max="82" width="1.625" style="36" customWidth="1"/>
    <col min="83" max="83" width="8.625" style="36" customWidth="1"/>
    <col min="84" max="84" width="1.625" style="36" customWidth="1"/>
    <col min="85" max="85" width="8.625" style="36" customWidth="1"/>
    <col min="86" max="86" width="1.625" style="36" customWidth="1"/>
    <col min="87" max="87" width="8.625" style="36" customWidth="1"/>
    <col min="88" max="88" width="1.625" style="36" customWidth="1"/>
    <col min="89" max="89" width="8.625" style="36" customWidth="1"/>
    <col min="90" max="90" width="1.625" style="36" customWidth="1"/>
    <col min="91" max="91" width="8.625" style="36" customWidth="1"/>
    <col min="92" max="92" width="1.625" style="36" customWidth="1"/>
    <col min="93" max="93" width="8.625" style="36" customWidth="1"/>
    <col min="94" max="94" width="1.625" style="36" customWidth="1"/>
    <col min="95" max="95" width="8.625" style="36" customWidth="1"/>
    <col min="96" max="96" width="1.625" style="36" customWidth="1"/>
    <col min="97" max="98" width="9.625" style="36"/>
    <col min="99" max="99" width="4" style="36" customWidth="1"/>
    <col min="100" max="100" width="40.625" style="36" customWidth="1"/>
    <col min="101" max="101" width="8" style="36" customWidth="1"/>
    <col min="102" max="102" width="9.625" style="36" customWidth="1"/>
    <col min="103" max="103" width="1.625" style="36" customWidth="1"/>
    <col min="104" max="104" width="9.625" style="36"/>
    <col min="105" max="105" width="1.625" style="36" customWidth="1"/>
    <col min="106" max="106" width="9.625" style="36"/>
    <col min="107" max="107" width="1.625" style="36" customWidth="1"/>
    <col min="108" max="108" width="9.625" style="36"/>
    <col min="109" max="109" width="1.625" style="36" customWidth="1"/>
    <col min="110" max="110" width="9.625" style="36" customWidth="1"/>
    <col min="111" max="111" width="1.625" style="36" customWidth="1"/>
    <col min="112" max="112" width="9.625" style="36"/>
    <col min="113" max="113" width="1.625" style="36" customWidth="1"/>
    <col min="114" max="16384" width="9.625" style="36"/>
  </cols>
  <sheetData>
    <row r="1" spans="1:114" s="44" customFormat="1" ht="63" customHeight="1">
      <c r="A1" s="55"/>
      <c r="B1" s="116" t="str">
        <f>'Data Entry'!B4</f>
        <v>Sample Church</v>
      </c>
      <c r="C1" s="3"/>
      <c r="D1" s="174" t="s">
        <v>36</v>
      </c>
      <c r="E1" s="174"/>
      <c r="F1" s="174"/>
      <c r="G1" s="174"/>
      <c r="H1" s="174"/>
      <c r="I1" s="174"/>
      <c r="J1" s="174"/>
      <c r="K1" s="174"/>
      <c r="L1" s="174"/>
      <c r="M1" s="55"/>
      <c r="N1" s="55"/>
      <c r="O1" s="175" t="s">
        <v>31</v>
      </c>
      <c r="P1" s="55"/>
    </row>
    <row r="2" spans="1:114" s="44" customFormat="1" ht="13.5" customHeight="1">
      <c r="A2" s="55">
        <v>2</v>
      </c>
      <c r="B2" s="56" t="str">
        <f>'Data Entry'!B7</f>
        <v>January</v>
      </c>
      <c r="C2" s="4"/>
      <c r="D2" s="89">
        <v>2015</v>
      </c>
      <c r="E2" s="90"/>
      <c r="F2" s="91">
        <f>D2+1</f>
        <v>2016</v>
      </c>
      <c r="G2" s="90"/>
      <c r="H2" s="89">
        <f>F2+1</f>
        <v>2017</v>
      </c>
      <c r="I2" s="90"/>
      <c r="J2" s="89">
        <f>H2+1</f>
        <v>2018</v>
      </c>
      <c r="K2" s="90"/>
      <c r="L2" s="89">
        <f>J2+1</f>
        <v>2019</v>
      </c>
      <c r="M2" s="55"/>
      <c r="N2" s="55"/>
      <c r="O2" s="175"/>
      <c r="P2" s="55"/>
    </row>
    <row r="3" spans="1:114" s="44" customFormat="1" ht="13.5" customHeight="1">
      <c r="A3" s="55">
        <v>3</v>
      </c>
      <c r="B3" s="6" t="s">
        <v>130</v>
      </c>
      <c r="C3" s="6"/>
      <c r="D3" s="34"/>
      <c r="E3" s="57"/>
      <c r="F3" s="35"/>
      <c r="G3" s="57"/>
      <c r="H3" s="35"/>
      <c r="I3" s="57"/>
      <c r="J3" s="35"/>
      <c r="K3" s="57"/>
      <c r="L3" s="35"/>
      <c r="M3" s="55"/>
      <c r="N3" s="55"/>
      <c r="O3" s="55"/>
      <c r="P3" s="55"/>
      <c r="DJ3" s="45" t="s">
        <v>35</v>
      </c>
    </row>
    <row r="4" spans="1:114" s="44" customFormat="1" ht="13.5" customHeight="1">
      <c r="A4" s="55">
        <v>4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</row>
    <row r="5" spans="1:114" s="44" customFormat="1" ht="13.5" customHeight="1">
      <c r="A5" s="55">
        <v>5</v>
      </c>
      <c r="B5" s="55" t="s">
        <v>8</v>
      </c>
      <c r="C5" s="57"/>
      <c r="D5" s="65">
        <f>Computations!G6</f>
        <v>0</v>
      </c>
      <c r="E5" s="66"/>
      <c r="F5" s="66">
        <f>Computations!G35</f>
        <v>0</v>
      </c>
      <c r="G5" s="66"/>
      <c r="H5" s="66">
        <f>Computations!G64</f>
        <v>0</v>
      </c>
      <c r="I5" s="66"/>
      <c r="J5" s="66">
        <f>Computations!G93</f>
        <v>0</v>
      </c>
      <c r="K5" s="66"/>
      <c r="L5" s="67">
        <f>Computations!G122</f>
        <v>0</v>
      </c>
      <c r="M5" s="55"/>
      <c r="N5" s="55"/>
      <c r="O5" s="55"/>
      <c r="P5" s="55"/>
    </row>
    <row r="6" spans="1:114" s="44" customFormat="1" ht="13.5" customHeight="1">
      <c r="A6" s="55">
        <v>6</v>
      </c>
      <c r="B6" s="4" t="s">
        <v>54</v>
      </c>
      <c r="C6" s="4"/>
      <c r="D6" s="68">
        <f>'Data Entry'!B25</f>
        <v>0</v>
      </c>
      <c r="E6" s="69"/>
      <c r="F6" s="69">
        <f>'Data Entry'!B26</f>
        <v>0</v>
      </c>
      <c r="G6" s="69"/>
      <c r="H6" s="69">
        <f>'Data Entry'!B27</f>
        <v>0</v>
      </c>
      <c r="I6" s="69"/>
      <c r="J6" s="69">
        <f>'Data Entry'!B28</f>
        <v>0</v>
      </c>
      <c r="K6" s="70" t="s">
        <v>35</v>
      </c>
      <c r="L6" s="71">
        <f>'Data Entry'!B29</f>
        <v>0</v>
      </c>
      <c r="M6" s="55"/>
      <c r="N6" s="55"/>
      <c r="O6" s="55"/>
      <c r="P6" s="55"/>
      <c r="DG6" s="46"/>
    </row>
    <row r="7" spans="1:114" s="44" customFormat="1" ht="13.5" customHeight="1">
      <c r="A7" s="55">
        <v>7</v>
      </c>
      <c r="B7" s="98" t="s">
        <v>2</v>
      </c>
      <c r="C7" s="98"/>
      <c r="D7" s="99">
        <f>Computations!$C$4</f>
        <v>0</v>
      </c>
      <c r="E7" s="99"/>
      <c r="F7" s="99">
        <f>Computations!C33</f>
        <v>0</v>
      </c>
      <c r="G7" s="99"/>
      <c r="H7" s="99">
        <f>Computations!C62</f>
        <v>0</v>
      </c>
      <c r="I7" s="99"/>
      <c r="J7" s="99">
        <f>Computations!C91</f>
        <v>0</v>
      </c>
      <c r="K7" s="99"/>
      <c r="L7" s="99">
        <f>Computations!C120</f>
        <v>0</v>
      </c>
      <c r="M7" s="100"/>
      <c r="N7" s="100"/>
      <c r="O7" s="55"/>
      <c r="P7" s="55"/>
    </row>
    <row r="8" spans="1:114" s="44" customFormat="1" ht="13.5" customHeight="1">
      <c r="A8" s="55">
        <v>8</v>
      </c>
      <c r="B8" s="98" t="s">
        <v>3</v>
      </c>
      <c r="C8" s="101"/>
      <c r="D8" s="99">
        <f>Computations!$E$4</f>
        <v>0</v>
      </c>
      <c r="E8" s="99"/>
      <c r="F8" s="99">
        <f>Computations!E33</f>
        <v>0</v>
      </c>
      <c r="G8" s="99"/>
      <c r="H8" s="99">
        <f>Computations!E62</f>
        <v>0</v>
      </c>
      <c r="I8" s="99"/>
      <c r="J8" s="99">
        <f>Computations!E91</f>
        <v>0</v>
      </c>
      <c r="K8" s="99"/>
      <c r="L8" s="99">
        <f>Computations!E120</f>
        <v>0</v>
      </c>
      <c r="M8" s="100"/>
      <c r="N8" s="100"/>
      <c r="O8" s="55"/>
      <c r="P8" s="55"/>
    </row>
    <row r="9" spans="1:114" s="44" customFormat="1" ht="13.5" customHeight="1">
      <c r="A9" s="55">
        <v>9</v>
      </c>
      <c r="B9" s="98" t="s">
        <v>7</v>
      </c>
      <c r="C9" s="102"/>
      <c r="D9" s="99">
        <f>Computations!E6</f>
        <v>0</v>
      </c>
      <c r="E9" s="99"/>
      <c r="F9" s="99">
        <f>Computations!E35</f>
        <v>0</v>
      </c>
      <c r="G9" s="99"/>
      <c r="H9" s="99">
        <f>Computations!E64</f>
        <v>0</v>
      </c>
      <c r="I9" s="99"/>
      <c r="J9" s="99">
        <f>Computations!E93</f>
        <v>0</v>
      </c>
      <c r="K9" s="99"/>
      <c r="L9" s="99">
        <f>Computations!E122</f>
        <v>0</v>
      </c>
      <c r="M9" s="100"/>
      <c r="N9" s="100"/>
      <c r="O9" s="55"/>
      <c r="P9" s="55"/>
    </row>
    <row r="10" spans="1:114" s="44" customFormat="1" ht="13.5" customHeight="1">
      <c r="A10" s="55">
        <v>10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55"/>
      <c r="P10" s="55"/>
    </row>
    <row r="11" spans="1:114" s="44" customFormat="1" ht="13.5" customHeight="1">
      <c r="A11" s="55">
        <v>11</v>
      </c>
      <c r="B11" s="30" t="s">
        <v>4</v>
      </c>
      <c r="C11" s="30"/>
      <c r="D11" s="68">
        <f>'Data Entry'!B12</f>
        <v>0</v>
      </c>
      <c r="E11" s="69"/>
      <c r="F11" s="69">
        <f>'Data Entry'!C12</f>
        <v>0</v>
      </c>
      <c r="G11" s="69"/>
      <c r="H11" s="69">
        <f>'Data Entry'!D12</f>
        <v>0</v>
      </c>
      <c r="I11" s="69"/>
      <c r="J11" s="69">
        <f>'Data Entry'!E12</f>
        <v>0</v>
      </c>
      <c r="K11" s="69"/>
      <c r="L11" s="71">
        <f>'Data Entry'!F12</f>
        <v>0</v>
      </c>
      <c r="M11" s="100"/>
      <c r="N11" s="100"/>
      <c r="O11" s="55"/>
      <c r="P11" s="55"/>
    </row>
    <row r="12" spans="1:114" s="44" customFormat="1" ht="13.5" customHeight="1">
      <c r="A12" s="55">
        <v>12</v>
      </c>
      <c r="B12" s="98" t="s">
        <v>56</v>
      </c>
      <c r="C12" s="98"/>
      <c r="D12" s="104">
        <f>D11*0.65</f>
        <v>0</v>
      </c>
      <c r="E12" s="104"/>
      <c r="F12" s="104">
        <f>F11*0.65</f>
        <v>0</v>
      </c>
      <c r="G12" s="104"/>
      <c r="H12" s="104">
        <f>H11*0.65</f>
        <v>0</v>
      </c>
      <c r="I12" s="104"/>
      <c r="J12" s="104">
        <f>J11*0.65</f>
        <v>0</v>
      </c>
      <c r="K12" s="104"/>
      <c r="L12" s="104">
        <f>L11*0.65</f>
        <v>0</v>
      </c>
      <c r="M12" s="100"/>
      <c r="N12" s="100"/>
      <c r="O12" s="55"/>
      <c r="P12" s="55"/>
    </row>
    <row r="13" spans="1:114" s="44" customFormat="1" ht="13.5" customHeight="1">
      <c r="A13" s="55">
        <v>13</v>
      </c>
      <c r="B13" s="98" t="s">
        <v>57</v>
      </c>
      <c r="C13" s="98"/>
      <c r="D13" s="104">
        <f>D11*0.35</f>
        <v>0</v>
      </c>
      <c r="E13" s="104"/>
      <c r="F13" s="104">
        <f>F11*0.35</f>
        <v>0</v>
      </c>
      <c r="G13" s="104"/>
      <c r="H13" s="104">
        <f>H11*0.35</f>
        <v>0</v>
      </c>
      <c r="I13" s="104"/>
      <c r="J13" s="104">
        <f>J11*0.35</f>
        <v>0</v>
      </c>
      <c r="K13" s="104"/>
      <c r="L13" s="104">
        <f>L11*0.35</f>
        <v>0</v>
      </c>
      <c r="M13" s="100"/>
      <c r="N13" s="100"/>
      <c r="O13" s="55"/>
      <c r="P13" s="55"/>
    </row>
    <row r="14" spans="1:114" s="44" customFormat="1" ht="13.5" customHeight="1">
      <c r="A14" s="55">
        <v>14</v>
      </c>
      <c r="B14" s="30" t="s">
        <v>5</v>
      </c>
      <c r="C14" s="30"/>
      <c r="D14" s="103">
        <f>D11/12</f>
        <v>0</v>
      </c>
      <c r="E14" s="103"/>
      <c r="F14" s="103">
        <f>F11/12</f>
        <v>0</v>
      </c>
      <c r="G14" s="103"/>
      <c r="H14" s="103">
        <f>H11/12</f>
        <v>0</v>
      </c>
      <c r="I14" s="103"/>
      <c r="J14" s="103">
        <f>J11/12</f>
        <v>0</v>
      </c>
      <c r="K14" s="103"/>
      <c r="L14" s="103">
        <f>L11/12</f>
        <v>0</v>
      </c>
      <c r="M14" s="100"/>
      <c r="N14" s="100"/>
      <c r="O14" s="55"/>
      <c r="P14" s="55"/>
    </row>
    <row r="15" spans="1:114" s="44" customFormat="1" ht="13.5" customHeight="1">
      <c r="A15" s="55">
        <v>15</v>
      </c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55"/>
      <c r="P15" s="55"/>
    </row>
    <row r="16" spans="1:114" s="44" customFormat="1" ht="13.5" customHeight="1">
      <c r="A16" s="55">
        <v>16</v>
      </c>
      <c r="B16" s="30" t="s">
        <v>131</v>
      </c>
      <c r="C16" s="30"/>
      <c r="D16" s="68">
        <f>'Data Entry'!D25</f>
        <v>0</v>
      </c>
      <c r="E16" s="69"/>
      <c r="F16" s="72">
        <f>'Data Entry'!D26</f>
        <v>0</v>
      </c>
      <c r="G16" s="69"/>
      <c r="H16" s="72">
        <f>'Data Entry'!D27</f>
        <v>0</v>
      </c>
      <c r="I16" s="69"/>
      <c r="J16" s="72">
        <f>'Data Entry'!D28</f>
        <v>0</v>
      </c>
      <c r="K16" s="69"/>
      <c r="L16" s="73">
        <f>'Data Entry'!D29</f>
        <v>0</v>
      </c>
      <c r="M16" s="100"/>
      <c r="N16" s="100"/>
      <c r="O16" s="55"/>
      <c r="P16" s="55"/>
    </row>
    <row r="17" spans="1:16" s="44" customFormat="1" ht="13.5" customHeight="1">
      <c r="A17" s="55">
        <v>17</v>
      </c>
      <c r="B17" s="98" t="s">
        <v>63</v>
      </c>
      <c r="C17" s="98"/>
      <c r="D17" s="106">
        <f>'Data Entry'!B14</f>
        <v>0</v>
      </c>
      <c r="E17" s="101"/>
      <c r="F17" s="107" t="s">
        <v>64</v>
      </c>
      <c r="G17" s="101"/>
      <c r="H17" s="108">
        <f>'Data Entry'!B15</f>
        <v>0</v>
      </c>
      <c r="I17" s="105"/>
      <c r="J17" s="98" t="s">
        <v>65</v>
      </c>
      <c r="K17" s="105"/>
      <c r="L17" s="104">
        <f>D17*H17</f>
        <v>0</v>
      </c>
      <c r="M17" s="100"/>
      <c r="N17" s="100"/>
      <c r="O17" s="55"/>
      <c r="P17" s="55"/>
    </row>
    <row r="18" spans="1:16" s="44" customFormat="1" ht="13.5" customHeight="1">
      <c r="A18" s="55">
        <v>18</v>
      </c>
      <c r="B18" s="98" t="s">
        <v>66</v>
      </c>
      <c r="C18" s="98"/>
      <c r="D18" s="106">
        <f>'Data Entry'!B16</f>
        <v>0</v>
      </c>
      <c r="E18" s="101"/>
      <c r="F18" s="107" t="s">
        <v>67</v>
      </c>
      <c r="G18" s="101"/>
      <c r="H18" s="108">
        <f>'Data Entry'!B17</f>
        <v>0</v>
      </c>
      <c r="I18" s="105"/>
      <c r="J18" s="98" t="s">
        <v>68</v>
      </c>
      <c r="K18" s="105"/>
      <c r="L18" s="104">
        <f>D18*H18</f>
        <v>0</v>
      </c>
      <c r="M18" s="100"/>
      <c r="N18" s="100"/>
      <c r="O18" s="55"/>
      <c r="P18" s="55"/>
    </row>
    <row r="19" spans="1:16" s="44" customFormat="1" ht="13.5" customHeight="1">
      <c r="A19" s="55">
        <v>19</v>
      </c>
      <c r="B19" s="98" t="s">
        <v>71</v>
      </c>
      <c r="C19" s="98"/>
      <c r="D19" s="108">
        <f>'Data Entry'!B18</f>
        <v>0</v>
      </c>
      <c r="E19" s="105"/>
      <c r="F19" s="105" t="s">
        <v>27</v>
      </c>
      <c r="G19" s="105"/>
      <c r="H19" s="105"/>
      <c r="I19" s="105"/>
      <c r="J19" s="105"/>
      <c r="K19" s="105"/>
      <c r="L19" s="109">
        <f>L17+L18-'Data Entry'!B18</f>
        <v>0</v>
      </c>
      <c r="M19" s="100"/>
      <c r="N19" s="100"/>
      <c r="O19" s="55"/>
      <c r="P19" s="55"/>
    </row>
    <row r="20" spans="1:16" s="44" customFormat="1" ht="13.5" customHeight="1">
      <c r="A20" s="55">
        <v>20</v>
      </c>
      <c r="B20" s="98" t="s">
        <v>73</v>
      </c>
      <c r="C20" s="98"/>
      <c r="D20" s="99">
        <f>D18/35</f>
        <v>0</v>
      </c>
      <c r="E20" s="105"/>
      <c r="F20" s="98" t="s">
        <v>74</v>
      </c>
      <c r="G20" s="105"/>
      <c r="H20" s="99">
        <f>D20*0.8</f>
        <v>0</v>
      </c>
      <c r="I20" s="105"/>
      <c r="J20" s="98" t="s">
        <v>75</v>
      </c>
      <c r="K20" s="105"/>
      <c r="L20" s="105"/>
      <c r="M20" s="100"/>
      <c r="N20" s="100"/>
      <c r="O20" s="55"/>
      <c r="P20" s="55"/>
    </row>
    <row r="21" spans="1:16" s="44" customFormat="1" ht="13.5" customHeight="1">
      <c r="A21" s="55">
        <v>21</v>
      </c>
      <c r="B21" s="30" t="s">
        <v>159</v>
      </c>
      <c r="C21" s="30"/>
      <c r="D21" s="145">
        <f>'Data Entry'!G25+(D22/12)</f>
        <v>0</v>
      </c>
      <c r="E21" s="146"/>
      <c r="F21" s="147">
        <f>'Data Entry'!G26+(F22/12)</f>
        <v>0</v>
      </c>
      <c r="G21" s="147"/>
      <c r="H21" s="147">
        <f>'Data Entry'!G27+(H22/12)</f>
        <v>0</v>
      </c>
      <c r="I21" s="147"/>
      <c r="J21" s="147">
        <f>'Data Entry'!G28+(J22/12)</f>
        <v>0</v>
      </c>
      <c r="K21" s="147"/>
      <c r="L21" s="148">
        <f>'Data Entry'!G29+(L22/12)</f>
        <v>0</v>
      </c>
      <c r="M21" s="100"/>
      <c r="N21" s="100"/>
      <c r="O21" s="55"/>
      <c r="P21" s="55"/>
    </row>
    <row r="22" spans="1:16" s="44" customFormat="1" ht="13.5" customHeight="1">
      <c r="A22" s="55">
        <v>22</v>
      </c>
      <c r="B22" s="30" t="s">
        <v>159</v>
      </c>
      <c r="C22" s="30"/>
      <c r="D22" s="155">
        <f>'Data Entry'!$I$25</f>
        <v>0</v>
      </c>
      <c r="E22" s="156"/>
      <c r="F22" s="157">
        <f>'Data Entry'!$I$26</f>
        <v>0</v>
      </c>
      <c r="G22" s="157"/>
      <c r="H22" s="157">
        <f>'Data Entry'!$I$27</f>
        <v>0</v>
      </c>
      <c r="I22" s="157"/>
      <c r="J22" s="157">
        <f>'Data Entry'!$I$28</f>
        <v>0</v>
      </c>
      <c r="K22" s="157"/>
      <c r="L22" s="158">
        <f>'Data Entry'!$I$29</f>
        <v>0</v>
      </c>
      <c r="M22" s="100"/>
      <c r="N22" s="100"/>
      <c r="O22" s="55"/>
      <c r="P22" s="55"/>
    </row>
    <row r="23" spans="1:16" s="44" customFormat="1" ht="13.5" customHeight="1">
      <c r="A23" s="55">
        <v>23</v>
      </c>
      <c r="B23" s="30"/>
      <c r="C23" s="30"/>
      <c r="D23" s="176" t="s">
        <v>35</v>
      </c>
      <c r="E23" s="177"/>
      <c r="F23" s="177"/>
      <c r="G23" s="177"/>
      <c r="H23" s="177"/>
      <c r="I23" s="177"/>
      <c r="J23" s="177"/>
      <c r="K23" s="177"/>
      <c r="L23" s="178"/>
      <c r="M23" s="100"/>
      <c r="N23" s="100"/>
      <c r="O23" s="55"/>
      <c r="P23" s="55"/>
    </row>
    <row r="24" spans="1:16" s="44" customFormat="1" ht="13.5" customHeight="1">
      <c r="A24" s="55">
        <v>24</v>
      </c>
      <c r="D24" s="179"/>
      <c r="E24" s="180"/>
      <c r="F24" s="180"/>
      <c r="G24" s="180"/>
      <c r="H24" s="180"/>
      <c r="I24" s="180"/>
      <c r="J24" s="180"/>
      <c r="K24" s="180"/>
      <c r="L24" s="181"/>
      <c r="M24" s="100"/>
      <c r="N24" s="100"/>
      <c r="O24" s="55"/>
      <c r="P24" s="55"/>
    </row>
    <row r="25" spans="1:16" s="44" customFormat="1" ht="13.5" customHeight="1">
      <c r="A25" s="55">
        <v>25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</row>
    <row r="26" spans="1:16" s="44" customFormat="1" ht="13.5" customHeight="1">
      <c r="A26" s="55">
        <v>26</v>
      </c>
      <c r="B26" s="4" t="s">
        <v>76</v>
      </c>
      <c r="C26" s="4"/>
      <c r="D26" s="61">
        <f>'Data Entry'!C25</f>
        <v>0</v>
      </c>
      <c r="E26" s="62"/>
      <c r="F26" s="63">
        <f>'Data Entry'!C26</f>
        <v>0</v>
      </c>
      <c r="G26" s="63"/>
      <c r="H26" s="63">
        <f>'Data Entry'!C27</f>
        <v>0</v>
      </c>
      <c r="I26" s="63"/>
      <c r="J26" s="63">
        <f>'Data Entry'!C28</f>
        <v>0</v>
      </c>
      <c r="K26" s="63"/>
      <c r="L26" s="64">
        <f>'Data Entry'!C29</f>
        <v>0</v>
      </c>
      <c r="M26" s="55"/>
      <c r="N26" s="55"/>
      <c r="O26" s="55"/>
      <c r="P26" s="55"/>
    </row>
    <row r="27" spans="1:16" s="44" customFormat="1" ht="13.5" customHeight="1">
      <c r="A27" s="55">
        <v>27</v>
      </c>
      <c r="B27" s="4"/>
      <c r="C27" s="4"/>
      <c r="D27" s="144"/>
      <c r="E27" s="57"/>
      <c r="F27" s="144"/>
      <c r="G27" s="33"/>
      <c r="H27" s="144"/>
      <c r="I27" s="33"/>
      <c r="J27" s="144"/>
      <c r="K27" s="33"/>
      <c r="L27" s="144"/>
      <c r="M27" s="55"/>
      <c r="N27" s="55"/>
      <c r="O27" s="55"/>
      <c r="P27" s="55"/>
    </row>
    <row r="28" spans="1:16" s="44" customFormat="1" ht="13.5" customHeight="1">
      <c r="A28" s="55">
        <v>28</v>
      </c>
      <c r="B28" s="6" t="s">
        <v>132</v>
      </c>
      <c r="C28" s="4"/>
      <c r="D28" s="9">
        <f>Financials!F12*12</f>
        <v>0</v>
      </c>
      <c r="E28" s="55"/>
      <c r="F28" s="9">
        <f>Financials!H12*12</f>
        <v>0</v>
      </c>
      <c r="G28" s="55"/>
      <c r="H28" s="9">
        <f>Financials!J12*12</f>
        <v>0</v>
      </c>
      <c r="I28" s="55"/>
      <c r="J28" s="9">
        <f>Financials!L12*12</f>
        <v>0</v>
      </c>
      <c r="K28" s="55"/>
      <c r="L28" s="9">
        <f>Financials!N12*12</f>
        <v>0</v>
      </c>
      <c r="M28" s="55"/>
      <c r="N28" s="55"/>
      <c r="O28" s="55"/>
      <c r="P28" s="55"/>
    </row>
    <row r="29" spans="1:16" s="44" customFormat="1" ht="13.5" customHeight="1">
      <c r="A29" s="55">
        <v>29</v>
      </c>
      <c r="B29" s="6" t="s">
        <v>133</v>
      </c>
      <c r="C29" s="55"/>
      <c r="D29" s="84">
        <f>D28/12</f>
        <v>0</v>
      </c>
      <c r="E29" s="55"/>
      <c r="F29" s="84">
        <f>F28/12</f>
        <v>0</v>
      </c>
      <c r="G29" s="55"/>
      <c r="H29" s="84">
        <f>H28/12</f>
        <v>0</v>
      </c>
      <c r="I29" s="55"/>
      <c r="J29" s="84">
        <f>J28/12</f>
        <v>0</v>
      </c>
      <c r="K29" s="55"/>
      <c r="L29" s="84">
        <f>L28/12</f>
        <v>0</v>
      </c>
      <c r="M29" s="55"/>
      <c r="N29" s="55"/>
      <c r="O29" s="55"/>
      <c r="P29" s="55"/>
    </row>
    <row r="30" spans="1:16" s="44" customFormat="1" ht="13.5" customHeight="1">
      <c r="A30" s="55">
        <v>30</v>
      </c>
      <c r="B30" s="4" t="s">
        <v>126</v>
      </c>
      <c r="C30" s="4"/>
      <c r="D30" s="112">
        <v>7.0000000000000007E-2</v>
      </c>
      <c r="E30" s="31"/>
      <c r="F30" s="112">
        <v>7.0000000000000007E-2</v>
      </c>
      <c r="G30" s="31"/>
      <c r="H30" s="112">
        <v>7.0000000000000007E-2</v>
      </c>
      <c r="I30" s="31"/>
      <c r="J30" s="112">
        <v>7.0000000000000007E-2</v>
      </c>
      <c r="K30" s="31"/>
      <c r="L30" s="112">
        <v>7.0000000000000007E-2</v>
      </c>
      <c r="M30" s="55"/>
      <c r="N30" s="55"/>
      <c r="O30" s="55"/>
      <c r="P30" s="55"/>
    </row>
    <row r="31" spans="1:16" s="44" customFormat="1" ht="13.5" customHeight="1">
      <c r="A31" s="55">
        <v>31</v>
      </c>
      <c r="B31" s="4" t="s">
        <v>127</v>
      </c>
      <c r="C31" s="4"/>
      <c r="D31" s="112">
        <v>0.03</v>
      </c>
      <c r="E31" s="31"/>
      <c r="F31" s="112">
        <v>0.03</v>
      </c>
      <c r="G31" s="31"/>
      <c r="H31" s="112">
        <v>0.03</v>
      </c>
      <c r="I31" s="31"/>
      <c r="J31" s="112">
        <v>0.03</v>
      </c>
      <c r="K31" s="31"/>
      <c r="L31" s="112">
        <v>0.03</v>
      </c>
      <c r="M31" s="55"/>
      <c r="N31" s="55"/>
      <c r="O31" s="55"/>
      <c r="P31" s="55"/>
    </row>
    <row r="32" spans="1:16" s="44" customFormat="1" ht="13.5" customHeight="1">
      <c r="A32" s="55">
        <v>32</v>
      </c>
      <c r="B32" s="4" t="s">
        <v>128</v>
      </c>
      <c r="C32" s="4"/>
      <c r="D32" s="112">
        <v>0.4</v>
      </c>
      <c r="E32" s="31"/>
      <c r="F32" s="112">
        <v>0.4</v>
      </c>
      <c r="G32" s="32" t="s">
        <v>35</v>
      </c>
      <c r="H32" s="112">
        <v>0.4</v>
      </c>
      <c r="I32" s="31"/>
      <c r="J32" s="112">
        <v>0.4</v>
      </c>
      <c r="K32" s="31"/>
      <c r="L32" s="112">
        <v>0.4</v>
      </c>
      <c r="M32" s="55"/>
      <c r="N32" s="55"/>
      <c r="O32" s="55"/>
      <c r="P32" s="55"/>
    </row>
    <row r="33" spans="1:112" s="44" customFormat="1" ht="13.5" customHeight="1">
      <c r="A33" s="55">
        <v>33</v>
      </c>
      <c r="B33" s="4" t="s">
        <v>154</v>
      </c>
      <c r="C33" s="4"/>
      <c r="D33" s="113">
        <v>0.2</v>
      </c>
      <c r="E33" s="31"/>
      <c r="F33" s="113">
        <v>0.2</v>
      </c>
      <c r="G33" s="31"/>
      <c r="H33" s="113">
        <v>0.2</v>
      </c>
      <c r="I33" s="31"/>
      <c r="J33" s="113">
        <v>0.2</v>
      </c>
      <c r="K33" s="31"/>
      <c r="L33" s="113">
        <v>0.2</v>
      </c>
      <c r="M33" s="55"/>
      <c r="N33" s="55"/>
      <c r="O33" s="55"/>
      <c r="P33" s="55"/>
    </row>
    <row r="34" spans="1:112" s="44" customFormat="1" ht="13.5" customHeight="1">
      <c r="A34" s="55">
        <v>34</v>
      </c>
      <c r="B34" s="4" t="s">
        <v>129</v>
      </c>
      <c r="C34" s="4"/>
      <c r="D34" s="112">
        <v>0.3</v>
      </c>
      <c r="E34" s="31"/>
      <c r="F34" s="112">
        <v>0.3</v>
      </c>
      <c r="G34" s="31"/>
      <c r="H34" s="112">
        <v>0.3</v>
      </c>
      <c r="I34" s="31"/>
      <c r="J34" s="112">
        <v>0.3</v>
      </c>
      <c r="K34" s="31"/>
      <c r="L34" s="112">
        <v>0.3</v>
      </c>
      <c r="M34" s="55"/>
      <c r="N34" s="55"/>
      <c r="O34" s="55"/>
      <c r="P34" s="55"/>
    </row>
    <row r="35" spans="1:112" s="44" customFormat="1" ht="13.5" customHeight="1">
      <c r="A35" s="55">
        <v>35</v>
      </c>
      <c r="B35" s="55"/>
      <c r="C35" s="55" t="s">
        <v>14</v>
      </c>
      <c r="D35" s="33">
        <f>SUM(D30:D34)</f>
        <v>1</v>
      </c>
      <c r="E35" s="33"/>
      <c r="F35" s="33">
        <f>SUM(F30:F34)</f>
        <v>1</v>
      </c>
      <c r="G35" s="33"/>
      <c r="H35" s="33">
        <f>SUM(H30:H34)</f>
        <v>1</v>
      </c>
      <c r="I35" s="33"/>
      <c r="J35" s="33">
        <f>SUM(J30:J34)</f>
        <v>1</v>
      </c>
      <c r="K35" s="33"/>
      <c r="L35" s="33">
        <f>SUM(L30:L34)</f>
        <v>1</v>
      </c>
      <c r="M35" s="55"/>
      <c r="N35" s="55"/>
      <c r="O35" s="55"/>
      <c r="P35" s="55"/>
    </row>
    <row r="36" spans="1:112" s="44" customFormat="1" ht="13.5" customHeight="1">
      <c r="A36" s="55">
        <v>36</v>
      </c>
      <c r="B36" s="55"/>
      <c r="C36" s="55"/>
      <c r="D36" s="33"/>
      <c r="E36" s="33"/>
      <c r="F36" s="33"/>
      <c r="G36" s="33"/>
      <c r="H36" s="33"/>
      <c r="I36" s="33"/>
      <c r="J36" s="33"/>
      <c r="K36" s="33"/>
      <c r="L36" s="33"/>
      <c r="M36" s="55"/>
      <c r="N36" s="55"/>
      <c r="O36" s="55"/>
      <c r="P36" s="55"/>
    </row>
    <row r="37" spans="1:112" s="44" customFormat="1" ht="13.5" customHeight="1">
      <c r="A37" s="55">
        <v>37</v>
      </c>
      <c r="B37" s="6" t="s">
        <v>140</v>
      </c>
      <c r="C37" s="55"/>
      <c r="D37" s="9">
        <f>Financials!F26</f>
        <v>0</v>
      </c>
      <c r="E37" s="55"/>
      <c r="F37" s="14">
        <f>Financials!H26</f>
        <v>0</v>
      </c>
      <c r="G37" s="55"/>
      <c r="H37" s="14">
        <f>Financials!J26</f>
        <v>0</v>
      </c>
      <c r="I37" s="55"/>
      <c r="J37" s="14">
        <f>Financials!L26</f>
        <v>0</v>
      </c>
      <c r="K37" s="8"/>
      <c r="L37" s="9">
        <f>Financials!N26</f>
        <v>0</v>
      </c>
      <c r="M37" s="55"/>
      <c r="N37" s="55"/>
      <c r="O37" s="55"/>
      <c r="P37" s="55"/>
    </row>
    <row r="38" spans="1:112" s="44" customFormat="1" ht="13.5" customHeight="1">
      <c r="A38" s="55">
        <v>38</v>
      </c>
      <c r="B38" s="55"/>
      <c r="C38" s="55"/>
      <c r="D38" s="33"/>
      <c r="E38" s="33"/>
      <c r="F38" s="33"/>
      <c r="G38" s="33"/>
      <c r="H38" s="33"/>
      <c r="I38" s="33"/>
      <c r="J38" s="33"/>
      <c r="K38" s="33"/>
      <c r="L38" s="33"/>
      <c r="M38" s="55"/>
      <c r="N38" s="55"/>
      <c r="O38" s="55"/>
      <c r="P38" s="55"/>
      <c r="DG38" s="46"/>
    </row>
    <row r="39" spans="1:112" s="44" customFormat="1" ht="13.5" customHeight="1">
      <c r="A39" s="55">
        <v>39</v>
      </c>
      <c r="B39" s="6" t="s">
        <v>32</v>
      </c>
      <c r="C39" s="6"/>
      <c r="D39" s="182" t="s">
        <v>35</v>
      </c>
      <c r="E39" s="183"/>
      <c r="F39" s="183"/>
      <c r="G39" s="183"/>
      <c r="H39" s="183"/>
      <c r="I39" s="183"/>
      <c r="J39" s="183"/>
      <c r="K39" s="183"/>
      <c r="L39" s="184"/>
      <c r="M39" s="55"/>
      <c r="N39" s="55"/>
      <c r="O39" s="55"/>
      <c r="P39" s="55"/>
      <c r="DG39" s="46"/>
    </row>
    <row r="40" spans="1:112" s="44" customFormat="1" ht="13.5" customHeight="1">
      <c r="A40" s="55">
        <v>40</v>
      </c>
      <c r="B40" s="13" t="s">
        <v>157</v>
      </c>
      <c r="C40" s="13"/>
      <c r="D40" s="9">
        <f>Financials!F33</f>
        <v>0</v>
      </c>
      <c r="E40" s="55"/>
      <c r="F40" s="14">
        <f>Financials!H33</f>
        <v>0</v>
      </c>
      <c r="G40" s="55"/>
      <c r="H40" s="14">
        <f>Financials!J33</f>
        <v>0</v>
      </c>
      <c r="I40" s="55"/>
      <c r="J40" s="14">
        <f>Financials!L33</f>
        <v>0</v>
      </c>
      <c r="K40" s="8"/>
      <c r="L40" s="9">
        <f>Financials!N33</f>
        <v>0</v>
      </c>
      <c r="M40" s="55"/>
      <c r="N40" s="55"/>
      <c r="O40" s="55"/>
      <c r="P40" s="55"/>
      <c r="Q40" s="55"/>
      <c r="S40" s="55"/>
      <c r="U40" s="55">
        <f>L29*L32</f>
        <v>0</v>
      </c>
      <c r="DG40" s="46"/>
    </row>
    <row r="41" spans="1:112" s="44" customFormat="1" ht="13.5" customHeight="1">
      <c r="A41" s="55">
        <v>41</v>
      </c>
      <c r="B41" s="114" t="s">
        <v>149</v>
      </c>
      <c r="C41" s="4"/>
      <c r="D41" s="48">
        <v>0</v>
      </c>
      <c r="E41" s="9"/>
      <c r="F41" s="48">
        <v>0</v>
      </c>
      <c r="G41" s="9"/>
      <c r="H41" s="161">
        <v>0</v>
      </c>
      <c r="I41" s="141"/>
      <c r="J41" s="161">
        <v>0</v>
      </c>
      <c r="K41" s="142"/>
      <c r="L41" s="161">
        <v>0</v>
      </c>
      <c r="M41" s="55"/>
      <c r="N41" s="55"/>
      <c r="O41" s="55"/>
      <c r="P41" s="55"/>
      <c r="DG41" s="46"/>
    </row>
    <row r="42" spans="1:112" s="44" customFormat="1" ht="13.5" customHeight="1">
      <c r="A42" s="55">
        <v>42</v>
      </c>
      <c r="B42" s="114" t="s">
        <v>92</v>
      </c>
      <c r="C42" s="4"/>
      <c r="D42" s="50">
        <v>0</v>
      </c>
      <c r="E42" s="14" t="s">
        <v>35</v>
      </c>
      <c r="F42" s="160">
        <v>0</v>
      </c>
      <c r="G42" s="14"/>
      <c r="H42" s="160">
        <v>0</v>
      </c>
      <c r="I42" s="14"/>
      <c r="J42" s="160">
        <v>0</v>
      </c>
      <c r="K42" s="14"/>
      <c r="L42" s="160">
        <v>0</v>
      </c>
      <c r="M42" s="55"/>
      <c r="N42" s="55"/>
      <c r="O42" s="55"/>
      <c r="P42" s="55"/>
      <c r="DG42" s="46"/>
    </row>
    <row r="43" spans="1:112" s="44" customFormat="1" ht="13.5" customHeight="1">
      <c r="A43" s="55">
        <v>43</v>
      </c>
      <c r="B43" s="30" t="s">
        <v>94</v>
      </c>
      <c r="C43" s="4"/>
      <c r="D43" s="50">
        <v>0</v>
      </c>
      <c r="E43" s="14"/>
      <c r="F43" s="50">
        <v>0</v>
      </c>
      <c r="G43" s="14"/>
      <c r="H43" s="160">
        <v>0</v>
      </c>
      <c r="I43" s="14"/>
      <c r="J43" s="160">
        <v>0</v>
      </c>
      <c r="K43" s="14"/>
      <c r="L43" s="160">
        <v>0</v>
      </c>
      <c r="M43" s="55"/>
      <c r="N43" s="55"/>
      <c r="O43" s="55"/>
      <c r="P43" s="55"/>
    </row>
    <row r="44" spans="1:112" s="44" customFormat="1" ht="13.5" customHeight="1">
      <c r="A44" s="55">
        <v>44</v>
      </c>
      <c r="B44" s="4" t="s">
        <v>0</v>
      </c>
      <c r="C44" s="4"/>
      <c r="D44" s="50">
        <v>0</v>
      </c>
      <c r="E44" s="14"/>
      <c r="F44" s="50">
        <v>0</v>
      </c>
      <c r="G44" s="14"/>
      <c r="H44" s="50">
        <v>0</v>
      </c>
      <c r="I44" s="14"/>
      <c r="J44" s="50">
        <v>0</v>
      </c>
      <c r="K44" s="14"/>
      <c r="L44" s="160">
        <v>0</v>
      </c>
      <c r="M44" s="55"/>
      <c r="N44" s="55"/>
      <c r="O44" s="55"/>
      <c r="P44" s="55"/>
    </row>
    <row r="45" spans="1:112" s="44" customFormat="1" ht="13.5" customHeight="1">
      <c r="A45" s="55">
        <v>45</v>
      </c>
      <c r="B45" s="114" t="s">
        <v>86</v>
      </c>
      <c r="C45" s="4"/>
      <c r="D45" s="50">
        <v>0</v>
      </c>
      <c r="E45" s="14"/>
      <c r="F45" s="50">
        <v>0</v>
      </c>
      <c r="G45" s="14"/>
      <c r="H45" s="160">
        <v>0</v>
      </c>
      <c r="I45" s="14"/>
      <c r="J45" s="160">
        <v>0</v>
      </c>
      <c r="K45" s="14"/>
      <c r="L45" s="160">
        <v>0</v>
      </c>
      <c r="M45" s="55"/>
      <c r="N45" s="55"/>
      <c r="O45" s="55"/>
      <c r="P45" s="55"/>
    </row>
    <row r="46" spans="1:112" s="44" customFormat="1" ht="13.5" customHeight="1">
      <c r="A46" s="55">
        <v>46</v>
      </c>
      <c r="B46" s="4" t="s">
        <v>97</v>
      </c>
      <c r="C46" s="4"/>
      <c r="D46" s="9">
        <f>SUM(D40:D45)</f>
        <v>0</v>
      </c>
      <c r="E46" s="9"/>
      <c r="F46" s="9">
        <f>SUM(F40:F45)</f>
        <v>0</v>
      </c>
      <c r="G46" s="9"/>
      <c r="H46" s="9">
        <f>SUM(H40:H45)</f>
        <v>0</v>
      </c>
      <c r="I46" s="9"/>
      <c r="J46" s="9">
        <f>SUM(J40:J45)</f>
        <v>0</v>
      </c>
      <c r="K46" s="9"/>
      <c r="L46" s="9">
        <f>SUM(L40:L45)</f>
        <v>0</v>
      </c>
      <c r="M46" s="55"/>
      <c r="N46" s="55"/>
      <c r="O46" s="55"/>
      <c r="P46" s="55"/>
      <c r="DG46" s="46"/>
    </row>
    <row r="47" spans="1:112" s="44" customFormat="1" ht="13.5" customHeight="1">
      <c r="A47" s="55">
        <v>47</v>
      </c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</row>
    <row r="48" spans="1:112" s="44" customFormat="1" ht="13.5" customHeight="1">
      <c r="A48" s="55">
        <v>48</v>
      </c>
      <c r="B48" s="6" t="s">
        <v>143</v>
      </c>
      <c r="C48" s="6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DH48" s="47"/>
    </row>
    <row r="49" spans="1:112" s="44" customFormat="1" ht="13.5" customHeight="1">
      <c r="A49" s="55">
        <v>49</v>
      </c>
      <c r="B49" s="13" t="s">
        <v>157</v>
      </c>
      <c r="C49" s="13"/>
      <c r="D49" s="9">
        <f>Financials!F41</f>
        <v>0</v>
      </c>
      <c r="E49" s="55"/>
      <c r="F49" s="9">
        <f>Financials!H41</f>
        <v>0</v>
      </c>
      <c r="G49" s="55"/>
      <c r="H49" s="9">
        <f>Financials!J41</f>
        <v>0</v>
      </c>
      <c r="I49" s="55"/>
      <c r="J49" s="9">
        <f>Financials!L41</f>
        <v>0</v>
      </c>
      <c r="K49" s="55"/>
      <c r="L49" s="9">
        <f>Financials!N41</f>
        <v>0</v>
      </c>
      <c r="M49" s="55"/>
      <c r="N49" s="55"/>
      <c r="O49" s="55"/>
      <c r="P49" s="55"/>
      <c r="DG49" s="47"/>
      <c r="DH49" s="47"/>
    </row>
    <row r="50" spans="1:112" s="44" customFormat="1" ht="13.5" customHeight="1">
      <c r="A50" s="55">
        <v>50</v>
      </c>
      <c r="B50" s="114" t="s">
        <v>90</v>
      </c>
      <c r="C50" s="13"/>
      <c r="D50" s="50">
        <v>0</v>
      </c>
      <c r="E50" s="55"/>
      <c r="F50" s="160">
        <v>0</v>
      </c>
      <c r="G50" s="55"/>
      <c r="H50" s="160">
        <v>0</v>
      </c>
      <c r="I50" s="55"/>
      <c r="J50" s="160">
        <v>0</v>
      </c>
      <c r="K50" s="55"/>
      <c r="L50" s="160">
        <v>0</v>
      </c>
      <c r="M50" s="55"/>
      <c r="N50" s="55"/>
      <c r="O50" s="55"/>
      <c r="P50" s="55"/>
      <c r="DG50" s="47"/>
      <c r="DH50" s="47"/>
    </row>
    <row r="51" spans="1:112" s="44" customFormat="1" ht="13.5" customHeight="1">
      <c r="A51" s="55">
        <v>51</v>
      </c>
      <c r="B51" s="114" t="s">
        <v>150</v>
      </c>
      <c r="C51" s="13"/>
      <c r="D51" s="50">
        <v>0</v>
      </c>
      <c r="E51" s="55"/>
      <c r="F51" s="160">
        <v>0</v>
      </c>
      <c r="G51" s="55"/>
      <c r="H51" s="160">
        <v>0</v>
      </c>
      <c r="I51" s="55"/>
      <c r="J51" s="160">
        <v>0</v>
      </c>
      <c r="K51" s="55"/>
      <c r="L51" s="160">
        <v>0</v>
      </c>
      <c r="M51" s="55"/>
      <c r="N51" s="55"/>
      <c r="O51" s="55"/>
      <c r="P51" s="55"/>
      <c r="DG51" s="47"/>
      <c r="DH51" s="47"/>
    </row>
    <row r="52" spans="1:112" s="44" customFormat="1" ht="13.5" customHeight="1">
      <c r="A52" s="55">
        <v>52</v>
      </c>
      <c r="B52" s="30" t="s">
        <v>94</v>
      </c>
      <c r="C52" s="13"/>
      <c r="D52" s="50">
        <v>0</v>
      </c>
      <c r="E52" s="55"/>
      <c r="F52" s="50">
        <v>0</v>
      </c>
      <c r="G52" s="55"/>
      <c r="H52" s="160">
        <v>0</v>
      </c>
      <c r="I52" s="55"/>
      <c r="J52" s="160">
        <v>0</v>
      </c>
      <c r="K52" s="55"/>
      <c r="L52" s="160">
        <v>0</v>
      </c>
      <c r="M52" s="55"/>
      <c r="N52" s="55"/>
      <c r="O52" s="55"/>
      <c r="P52" s="55"/>
      <c r="DG52" s="47"/>
      <c r="DH52" s="47"/>
    </row>
    <row r="53" spans="1:112" s="44" customFormat="1" ht="13.5" customHeight="1">
      <c r="A53" s="55">
        <v>53</v>
      </c>
      <c r="B53" s="4" t="s">
        <v>0</v>
      </c>
      <c r="C53" s="13"/>
      <c r="D53" s="50">
        <v>0</v>
      </c>
      <c r="E53" s="55"/>
      <c r="F53" s="50">
        <v>0</v>
      </c>
      <c r="G53" s="55"/>
      <c r="H53" s="160">
        <v>0</v>
      </c>
      <c r="I53" s="55"/>
      <c r="J53" s="160">
        <v>0</v>
      </c>
      <c r="K53" s="55"/>
      <c r="L53" s="160">
        <v>0</v>
      </c>
      <c r="M53" s="55"/>
      <c r="N53" s="55"/>
      <c r="O53" s="55"/>
      <c r="P53" s="55"/>
      <c r="DG53" s="47"/>
      <c r="DH53" s="47"/>
    </row>
    <row r="54" spans="1:112" s="44" customFormat="1" ht="13.5" customHeight="1">
      <c r="A54" s="55">
        <v>54</v>
      </c>
      <c r="B54" s="114" t="s">
        <v>86</v>
      </c>
      <c r="C54" s="4"/>
      <c r="D54" s="50">
        <v>0</v>
      </c>
      <c r="E54" s="14"/>
      <c r="F54" s="50">
        <v>0</v>
      </c>
      <c r="G54" s="14"/>
      <c r="H54" s="160">
        <v>0</v>
      </c>
      <c r="I54" s="14"/>
      <c r="J54" s="160">
        <v>0</v>
      </c>
      <c r="K54" s="14"/>
      <c r="L54" s="160">
        <v>0</v>
      </c>
      <c r="M54" s="55"/>
      <c r="N54" s="55"/>
      <c r="O54" s="55"/>
      <c r="P54" s="55"/>
      <c r="DG54" s="47"/>
    </row>
    <row r="55" spans="1:112" s="44" customFormat="1" ht="13.5" customHeight="1">
      <c r="A55" s="55">
        <v>55</v>
      </c>
      <c r="B55" s="4" t="s">
        <v>152</v>
      </c>
      <c r="C55" s="4"/>
      <c r="D55" s="9">
        <f>SUM(D49:D54)</f>
        <v>0</v>
      </c>
      <c r="E55" s="55"/>
      <c r="F55" s="9">
        <f>SUM(F49:F54)</f>
        <v>0</v>
      </c>
      <c r="G55" s="55"/>
      <c r="H55" s="9">
        <f>SUM(H49:H54)</f>
        <v>0</v>
      </c>
      <c r="I55" s="55"/>
      <c r="J55" s="9">
        <f>SUM(J49:J54)</f>
        <v>0</v>
      </c>
      <c r="K55" s="55"/>
      <c r="L55" s="9">
        <f>SUM(L49:L54)</f>
        <v>0</v>
      </c>
      <c r="M55" s="55"/>
      <c r="N55" s="55"/>
      <c r="O55" s="55"/>
      <c r="P55" s="55"/>
    </row>
    <row r="56" spans="1:112" s="44" customFormat="1" ht="13.5" customHeight="1">
      <c r="A56" s="55">
        <v>56</v>
      </c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</row>
    <row r="57" spans="1:112" s="44" customFormat="1" ht="13.5" customHeight="1">
      <c r="A57" s="55">
        <v>57</v>
      </c>
      <c r="B57" s="6" t="s">
        <v>33</v>
      </c>
      <c r="C57" s="6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</row>
    <row r="58" spans="1:112" s="44" customFormat="1" ht="13.5" customHeight="1">
      <c r="A58" s="55">
        <v>58</v>
      </c>
      <c r="B58" s="13" t="s">
        <v>157</v>
      </c>
      <c r="C58" s="13"/>
      <c r="D58" s="9">
        <f>Financials!F49</f>
        <v>0</v>
      </c>
      <c r="E58" s="9"/>
      <c r="F58" s="9">
        <f>Financials!H49</f>
        <v>0</v>
      </c>
      <c r="G58" s="9"/>
      <c r="H58" s="9">
        <f>Financials!J49</f>
        <v>0</v>
      </c>
      <c r="I58" s="9"/>
      <c r="J58" s="9">
        <f>Financials!L49</f>
        <v>0</v>
      </c>
      <c r="K58" s="9"/>
      <c r="L58" s="9">
        <f>Financials!N49</f>
        <v>0</v>
      </c>
      <c r="M58" s="55"/>
      <c r="N58" s="55"/>
      <c r="O58" s="55"/>
      <c r="P58" s="55"/>
    </row>
    <row r="59" spans="1:112" s="44" customFormat="1" ht="13.5" customHeight="1">
      <c r="A59" s="55">
        <v>59</v>
      </c>
      <c r="B59" s="114" t="s">
        <v>151</v>
      </c>
      <c r="C59" s="4"/>
      <c r="D59" s="48">
        <v>0</v>
      </c>
      <c r="E59" s="9"/>
      <c r="F59" s="48">
        <v>0</v>
      </c>
      <c r="G59" s="9"/>
      <c r="H59" s="48">
        <v>0</v>
      </c>
      <c r="I59" s="10"/>
      <c r="J59" s="48">
        <v>0</v>
      </c>
      <c r="K59" s="9"/>
      <c r="L59" s="48">
        <v>0</v>
      </c>
      <c r="M59" s="55"/>
      <c r="N59" s="55"/>
      <c r="O59" s="55"/>
      <c r="P59" s="55"/>
    </row>
    <row r="60" spans="1:112" s="44" customFormat="1" ht="13.5" customHeight="1">
      <c r="A60" s="55">
        <v>60</v>
      </c>
      <c r="B60" s="114" t="s">
        <v>1</v>
      </c>
      <c r="C60" s="4"/>
      <c r="D60" s="50">
        <v>0</v>
      </c>
      <c r="E60" s="14" t="s">
        <v>35</v>
      </c>
      <c r="F60" s="50">
        <v>0</v>
      </c>
      <c r="G60" s="14"/>
      <c r="H60" s="50">
        <v>0</v>
      </c>
      <c r="I60" s="14"/>
      <c r="J60" s="50">
        <v>0</v>
      </c>
      <c r="K60" s="14"/>
      <c r="L60" s="50">
        <v>0</v>
      </c>
      <c r="M60" s="55"/>
      <c r="N60" s="55"/>
      <c r="O60" s="55"/>
      <c r="P60" s="55"/>
    </row>
    <row r="61" spans="1:112" s="44" customFormat="1" ht="13.5" customHeight="1">
      <c r="A61" s="55">
        <v>61</v>
      </c>
      <c r="B61" s="4" t="s">
        <v>94</v>
      </c>
      <c r="C61" s="4"/>
      <c r="D61" s="50">
        <v>0</v>
      </c>
      <c r="E61" s="14"/>
      <c r="F61" s="50">
        <v>0</v>
      </c>
      <c r="G61" s="14"/>
      <c r="H61" s="50">
        <v>0</v>
      </c>
      <c r="I61" s="14"/>
      <c r="J61" s="50">
        <v>0</v>
      </c>
      <c r="K61" s="14"/>
      <c r="L61" s="50">
        <v>0</v>
      </c>
      <c r="M61" s="55"/>
      <c r="N61" s="55"/>
      <c r="O61" s="55"/>
      <c r="P61" s="55"/>
    </row>
    <row r="62" spans="1:112" s="44" customFormat="1" ht="13.5" customHeight="1">
      <c r="A62" s="55">
        <v>62</v>
      </c>
      <c r="B62" s="4" t="s">
        <v>0</v>
      </c>
      <c r="C62" s="4"/>
      <c r="D62" s="50">
        <v>0</v>
      </c>
      <c r="E62" s="14"/>
      <c r="F62" s="50">
        <v>0</v>
      </c>
      <c r="G62" s="14"/>
      <c r="H62" s="50">
        <v>0</v>
      </c>
      <c r="I62" s="14"/>
      <c r="J62" s="50">
        <v>0</v>
      </c>
      <c r="K62" s="14"/>
      <c r="L62" s="50">
        <v>0</v>
      </c>
      <c r="M62" s="55"/>
      <c r="N62" s="55"/>
      <c r="O62" s="55"/>
      <c r="P62" s="55"/>
    </row>
    <row r="63" spans="1:112" s="44" customFormat="1" ht="13.5" customHeight="1">
      <c r="A63" s="55">
        <v>63</v>
      </c>
      <c r="B63" s="114" t="s">
        <v>86</v>
      </c>
      <c r="C63" s="4"/>
      <c r="D63" s="50">
        <v>0</v>
      </c>
      <c r="E63" s="14"/>
      <c r="F63" s="50">
        <v>0</v>
      </c>
      <c r="G63" s="14"/>
      <c r="H63" s="50">
        <v>0</v>
      </c>
      <c r="I63" s="14"/>
      <c r="J63" s="50">
        <v>0</v>
      </c>
      <c r="K63" s="14"/>
      <c r="L63" s="50">
        <v>0</v>
      </c>
      <c r="M63" s="55"/>
      <c r="N63" s="55"/>
      <c r="O63" s="55"/>
      <c r="P63" s="55"/>
    </row>
    <row r="64" spans="1:112" s="44" customFormat="1" ht="13.5" customHeight="1">
      <c r="A64" s="55">
        <v>64</v>
      </c>
      <c r="B64" s="4" t="s">
        <v>101</v>
      </c>
      <c r="C64" s="4"/>
      <c r="D64" s="9">
        <f>SUM(D58:D63)</f>
        <v>0</v>
      </c>
      <c r="E64" s="9"/>
      <c r="F64" s="9">
        <f>SUM(F58:F63)</f>
        <v>0</v>
      </c>
      <c r="G64" s="9"/>
      <c r="H64" s="9">
        <f>SUM(H58:H63)</f>
        <v>0</v>
      </c>
      <c r="I64" s="9"/>
      <c r="J64" s="9">
        <f>SUM(J58:J63)</f>
        <v>0</v>
      </c>
      <c r="K64" s="9"/>
      <c r="L64" s="9">
        <f>SUM(L58:L63)</f>
        <v>0</v>
      </c>
      <c r="M64" s="55"/>
      <c r="N64" s="55"/>
      <c r="O64" s="55"/>
      <c r="P64" s="55"/>
    </row>
    <row r="65" spans="1:112" s="44" customFormat="1" ht="13.5" customHeight="1">
      <c r="A65" s="55">
        <v>65</v>
      </c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</row>
    <row r="66" spans="1:112" s="44" customFormat="1" ht="13.5" customHeight="1">
      <c r="A66" s="55">
        <v>66</v>
      </c>
      <c r="B66" s="92" t="s">
        <v>102</v>
      </c>
      <c r="C66" s="92"/>
      <c r="D66" s="93"/>
      <c r="E66" s="93"/>
      <c r="F66" s="93"/>
      <c r="G66" s="83"/>
      <c r="H66" s="83"/>
      <c r="I66" s="83"/>
      <c r="J66" s="83"/>
      <c r="K66" s="83"/>
      <c r="L66" s="83"/>
      <c r="M66" s="55"/>
      <c r="N66" s="55"/>
      <c r="O66" s="55"/>
      <c r="P66" s="55"/>
    </row>
    <row r="67" spans="1:112" s="44" customFormat="1" ht="13.5" customHeight="1">
      <c r="A67" s="55">
        <v>67</v>
      </c>
      <c r="B67" s="92" t="s">
        <v>142</v>
      </c>
      <c r="C67" s="92"/>
      <c r="D67" s="94"/>
      <c r="E67" s="95"/>
      <c r="F67" s="95"/>
      <c r="G67" s="93"/>
      <c r="H67" s="93"/>
      <c r="I67" s="93"/>
      <c r="J67" s="93"/>
      <c r="K67" s="93"/>
      <c r="L67" s="93"/>
      <c r="M67" s="55"/>
      <c r="N67" s="55"/>
      <c r="O67" s="55"/>
      <c r="P67" s="55"/>
      <c r="DG67" s="49" t="s">
        <v>35</v>
      </c>
    </row>
    <row r="68" spans="1:112" s="44" customFormat="1" ht="13.5" customHeight="1">
      <c r="A68" s="55">
        <v>68</v>
      </c>
      <c r="B68" s="92" t="s">
        <v>144</v>
      </c>
      <c r="C68" s="92"/>
      <c r="D68" s="152"/>
      <c r="E68" s="95"/>
      <c r="F68" s="95"/>
      <c r="G68" s="93"/>
      <c r="H68" s="93"/>
      <c r="I68" s="93"/>
      <c r="J68" s="93"/>
      <c r="K68" s="93"/>
      <c r="L68" s="93"/>
      <c r="M68" s="55"/>
      <c r="N68" s="55"/>
      <c r="O68" s="55"/>
      <c r="P68" s="55"/>
      <c r="DG68" s="49"/>
    </row>
    <row r="69" spans="1:112" s="44" customFormat="1" ht="13.5" customHeight="1">
      <c r="A69" s="55">
        <v>69</v>
      </c>
      <c r="B69" s="96" t="s">
        <v>146</v>
      </c>
      <c r="C69" s="96"/>
      <c r="D69" s="97">
        <f>Financials!$F$36</f>
        <v>0</v>
      </c>
      <c r="E69" s="97"/>
      <c r="F69" s="97">
        <f>Financials!$H$36</f>
        <v>0</v>
      </c>
      <c r="G69" s="97"/>
      <c r="H69" s="97">
        <f>Financials!$J$36</f>
        <v>0</v>
      </c>
      <c r="I69" s="97"/>
      <c r="J69" s="97">
        <f>Financials!$L$36</f>
        <v>0</v>
      </c>
      <c r="K69" s="97"/>
      <c r="L69" s="97">
        <f>Financials!$N$36</f>
        <v>0</v>
      </c>
      <c r="M69" s="55"/>
      <c r="N69" s="55"/>
      <c r="O69" s="55"/>
      <c r="P69" s="55"/>
    </row>
    <row r="70" spans="1:112" s="44" customFormat="1" ht="13.5" customHeight="1">
      <c r="A70" s="55">
        <v>70</v>
      </c>
      <c r="B70" s="96" t="s">
        <v>158</v>
      </c>
      <c r="C70" s="96"/>
      <c r="D70" s="97">
        <f>Financials!$F$44</f>
        <v>0</v>
      </c>
      <c r="E70" s="97"/>
      <c r="F70" s="97">
        <f>Financials!$H$44</f>
        <v>0</v>
      </c>
      <c r="G70" s="97"/>
      <c r="H70" s="97">
        <f>Financials!$J$44</f>
        <v>0</v>
      </c>
      <c r="I70" s="97"/>
      <c r="J70" s="97">
        <f>Financials!$L$44</f>
        <v>0</v>
      </c>
      <c r="K70" s="97"/>
      <c r="L70" s="97">
        <f>Financials!$N$44</f>
        <v>0</v>
      </c>
      <c r="M70" s="55"/>
      <c r="N70" s="55"/>
      <c r="O70" s="55"/>
      <c r="P70" s="55"/>
    </row>
    <row r="71" spans="1:112" s="44" customFormat="1" ht="13.5" customHeight="1">
      <c r="A71" s="55">
        <v>71</v>
      </c>
      <c r="B71" s="96" t="s">
        <v>147</v>
      </c>
      <c r="C71" s="96"/>
      <c r="D71" s="97">
        <f>Financials!$F$52</f>
        <v>0</v>
      </c>
      <c r="E71" s="97"/>
      <c r="F71" s="97">
        <f>Financials!$H$52</f>
        <v>0</v>
      </c>
      <c r="G71" s="97"/>
      <c r="H71" s="97">
        <f>Financials!$J$52</f>
        <v>0</v>
      </c>
      <c r="I71" s="97"/>
      <c r="J71" s="97">
        <f>Financials!$L$52</f>
        <v>0</v>
      </c>
      <c r="K71" s="97"/>
      <c r="L71" s="97">
        <f>Financials!$N$52</f>
        <v>0</v>
      </c>
      <c r="M71" s="55"/>
      <c r="N71" s="55"/>
      <c r="O71" s="55"/>
      <c r="P71" s="55"/>
    </row>
    <row r="72" spans="1:112" s="44" customFormat="1" ht="13.5" customHeight="1">
      <c r="A72" s="55">
        <v>72</v>
      </c>
      <c r="B72" s="153"/>
      <c r="C72" s="153"/>
      <c r="D72" s="153"/>
      <c r="E72" s="153"/>
      <c r="F72" s="153"/>
      <c r="G72" s="153"/>
      <c r="H72" s="153"/>
      <c r="I72" s="153"/>
      <c r="J72" s="153"/>
      <c r="K72" s="153"/>
      <c r="L72" s="153"/>
      <c r="M72" s="55"/>
      <c r="N72" s="55"/>
      <c r="O72" s="55"/>
      <c r="P72" s="55"/>
    </row>
    <row r="73" spans="1:112" s="44" customFormat="1" ht="13.5" customHeight="1">
      <c r="A73" s="55">
        <v>73</v>
      </c>
      <c r="B73" s="154" t="s">
        <v>145</v>
      </c>
      <c r="C73" s="153"/>
      <c r="D73" s="153"/>
      <c r="E73" s="153"/>
      <c r="F73" s="153"/>
      <c r="G73" s="153"/>
      <c r="H73" s="153"/>
      <c r="I73" s="153"/>
      <c r="J73" s="153"/>
      <c r="K73" s="153"/>
      <c r="L73" s="153"/>
      <c r="M73" s="55"/>
      <c r="N73" s="55"/>
      <c r="O73" s="55"/>
      <c r="P73" s="55"/>
    </row>
    <row r="74" spans="1:112" s="44" customFormat="1" ht="13.5" customHeight="1">
      <c r="A74" s="55">
        <v>74</v>
      </c>
      <c r="B74" s="96" t="s">
        <v>146</v>
      </c>
      <c r="C74" s="96"/>
      <c r="D74" s="97">
        <f>D69*12</f>
        <v>0</v>
      </c>
      <c r="E74" s="97"/>
      <c r="F74" s="97">
        <f>F69*12</f>
        <v>0</v>
      </c>
      <c r="G74" s="97"/>
      <c r="H74" s="97">
        <f>H69*12</f>
        <v>0</v>
      </c>
      <c r="I74" s="97"/>
      <c r="J74" s="97">
        <f>J69*12</f>
        <v>0</v>
      </c>
      <c r="K74" s="97"/>
      <c r="L74" s="97">
        <f>L69*12</f>
        <v>0</v>
      </c>
      <c r="M74" s="55"/>
      <c r="N74" s="55"/>
      <c r="O74" s="55"/>
      <c r="P74" s="55"/>
    </row>
    <row r="75" spans="1:112" s="44" customFormat="1" ht="13.5" customHeight="1">
      <c r="A75" s="44">
        <v>75</v>
      </c>
      <c r="B75" s="96" t="s">
        <v>158</v>
      </c>
      <c r="C75" s="96"/>
      <c r="D75" s="97">
        <f>D70*12</f>
        <v>0</v>
      </c>
      <c r="E75" s="97"/>
      <c r="F75" s="97">
        <f>F70*12</f>
        <v>0</v>
      </c>
      <c r="G75" s="97"/>
      <c r="H75" s="97">
        <f>H70*12</f>
        <v>0</v>
      </c>
      <c r="I75" s="97"/>
      <c r="J75" s="97">
        <f>J70*12</f>
        <v>0</v>
      </c>
      <c r="K75" s="97"/>
      <c r="L75" s="97">
        <f>L70*12</f>
        <v>0</v>
      </c>
      <c r="M75" s="55"/>
      <c r="N75" s="55"/>
      <c r="O75" s="55"/>
      <c r="P75" s="55"/>
    </row>
    <row r="76" spans="1:112" s="44" customFormat="1" ht="13.5" customHeight="1">
      <c r="A76" s="44">
        <v>76</v>
      </c>
      <c r="B76" s="96" t="s">
        <v>147</v>
      </c>
      <c r="C76" s="96"/>
      <c r="D76" s="97">
        <f>D71*12</f>
        <v>0</v>
      </c>
      <c r="E76" s="97"/>
      <c r="F76" s="97">
        <f>F71*12</f>
        <v>0</v>
      </c>
      <c r="G76" s="97"/>
      <c r="H76" s="97">
        <f>H71*12</f>
        <v>0</v>
      </c>
      <c r="I76" s="97"/>
      <c r="J76" s="97">
        <f>J71*12</f>
        <v>0</v>
      </c>
      <c r="K76" s="97"/>
      <c r="L76" s="97">
        <f>L71*12</f>
        <v>0</v>
      </c>
      <c r="M76" s="55"/>
      <c r="N76" s="55"/>
      <c r="O76" s="55"/>
      <c r="P76" s="55"/>
      <c r="DH76" s="46"/>
    </row>
    <row r="77" spans="1:112" s="44" customFormat="1" ht="13.5" customHeight="1">
      <c r="A77" s="44">
        <v>77</v>
      </c>
      <c r="B77" s="117" t="s">
        <v>148</v>
      </c>
      <c r="C77" s="55"/>
      <c r="D77" s="118">
        <f>SUM(D74,D76)</f>
        <v>0</v>
      </c>
      <c r="E77" s="87"/>
      <c r="F77" s="118">
        <f>SUM(F74,F76)</f>
        <v>0</v>
      </c>
      <c r="G77" s="87"/>
      <c r="H77" s="118">
        <f>SUM(H74,H76)</f>
        <v>0</v>
      </c>
      <c r="I77" s="87"/>
      <c r="J77" s="118">
        <f>SUM(J74,J76)</f>
        <v>0</v>
      </c>
      <c r="K77" s="87"/>
      <c r="L77" s="118">
        <f>SUM(L74,L76)</f>
        <v>0</v>
      </c>
      <c r="M77" s="55"/>
      <c r="N77" s="55"/>
      <c r="O77" s="55"/>
      <c r="P77" s="55"/>
    </row>
    <row r="78" spans="1:112" ht="13.5" customHeight="1">
      <c r="A78" s="44">
        <v>78</v>
      </c>
      <c r="B78" s="6" t="s">
        <v>35</v>
      </c>
      <c r="C78" s="6"/>
      <c r="D78" s="9"/>
      <c r="E78" s="9"/>
      <c r="F78" s="9"/>
      <c r="G78" s="9"/>
      <c r="H78" s="9"/>
      <c r="I78" s="9"/>
      <c r="J78" s="9"/>
      <c r="K78" s="9"/>
      <c r="L78" s="9"/>
      <c r="M78" s="42"/>
      <c r="N78" s="42"/>
      <c r="O78" s="42"/>
      <c r="P78" s="42"/>
      <c r="DG78" s="51"/>
      <c r="DH78" s="51"/>
    </row>
    <row r="79" spans="1:112" ht="13.5" customHeight="1">
      <c r="A79" s="44">
        <v>79</v>
      </c>
      <c r="B79" s="21" t="s">
        <v>9</v>
      </c>
      <c r="C79" s="21"/>
      <c r="D79" s="42"/>
      <c r="E79" s="42"/>
      <c r="F79" s="42"/>
      <c r="G79" s="42"/>
      <c r="H79" s="42"/>
      <c r="I79" s="42"/>
      <c r="J79" s="20" t="s">
        <v>35</v>
      </c>
      <c r="K79" s="42"/>
      <c r="L79" s="42"/>
      <c r="M79" s="42"/>
      <c r="N79" s="42"/>
      <c r="O79" s="42"/>
      <c r="P79" s="42"/>
      <c r="DE79" s="51"/>
      <c r="DF79" s="51"/>
      <c r="DG79" s="51"/>
      <c r="DH79" s="51"/>
    </row>
    <row r="80" spans="1:112" ht="13.5" customHeight="1">
      <c r="A80" s="44">
        <v>80</v>
      </c>
      <c r="B80" s="86" t="s">
        <v>15</v>
      </c>
      <c r="C80" s="55"/>
      <c r="D80" s="87">
        <f>SUM(D41:D45,D50:D54,D59:D63)*12</f>
        <v>0</v>
      </c>
      <c r="E80" s="87"/>
      <c r="F80" s="87">
        <f>SUM(F41:F45,F50:F54,F59:F63)*12</f>
        <v>0</v>
      </c>
      <c r="G80" s="87"/>
      <c r="H80" s="87">
        <f>SUM(H41:H45,H50:H54,H59:H63)*12</f>
        <v>0</v>
      </c>
      <c r="I80" s="87"/>
      <c r="J80" s="87">
        <f>SUM(J41:J45,J50:J54,J59:J63)*12</f>
        <v>0</v>
      </c>
      <c r="K80" s="87"/>
      <c r="L80" s="87">
        <f>SUM(L41:L45,L50:L54,L59:L63)*12</f>
        <v>0</v>
      </c>
      <c r="M80" s="42"/>
      <c r="N80" s="42"/>
      <c r="O80" s="42"/>
      <c r="P80" s="42"/>
      <c r="DE80" s="51"/>
      <c r="DF80" s="51"/>
      <c r="DG80" s="51"/>
      <c r="DH80" s="51"/>
    </row>
    <row r="81" spans="1:112" ht="15" customHeight="1">
      <c r="A81" s="44">
        <v>81</v>
      </c>
      <c r="B81" s="86" t="s">
        <v>141</v>
      </c>
      <c r="C81" s="55"/>
      <c r="D81" s="88" t="e">
        <f>D80/Financials!F21</f>
        <v>#DIV/0!</v>
      </c>
      <c r="E81" s="88"/>
      <c r="F81" s="88" t="e">
        <f>F80/Financials!H21</f>
        <v>#DIV/0!</v>
      </c>
      <c r="G81" s="88"/>
      <c r="H81" s="88" t="e">
        <f>H80/Financials!J21</f>
        <v>#DIV/0!</v>
      </c>
      <c r="I81" s="88"/>
      <c r="J81" s="88" t="e">
        <f>J80/Financials!L21</f>
        <v>#DIV/0!</v>
      </c>
      <c r="K81" s="88"/>
      <c r="L81" s="88" t="e">
        <f>L80/Financials!N21</f>
        <v>#DIV/0!</v>
      </c>
      <c r="M81" s="42"/>
      <c r="N81" s="42"/>
      <c r="O81" s="42"/>
      <c r="P81" s="42"/>
      <c r="CX81" s="51"/>
      <c r="CY81" s="51"/>
      <c r="CZ81" s="51"/>
      <c r="DA81" s="51"/>
      <c r="DB81" s="51"/>
      <c r="DC81" s="51"/>
      <c r="DD81" s="51"/>
      <c r="DE81" s="51"/>
      <c r="DF81" s="51"/>
      <c r="DG81" s="51"/>
      <c r="DH81" s="51"/>
    </row>
    <row r="82" spans="1:112" ht="15" hidden="1" customHeight="1">
      <c r="A82" s="44">
        <v>83</v>
      </c>
      <c r="B82" s="86" t="s">
        <v>10</v>
      </c>
      <c r="C82" s="173">
        <f>SUM(D76)</f>
        <v>0</v>
      </c>
      <c r="D82" s="173"/>
      <c r="E82" s="55"/>
      <c r="F82" s="55" t="s">
        <v>13</v>
      </c>
      <c r="G82" s="55"/>
      <c r="H82" s="55"/>
      <c r="I82" s="55"/>
      <c r="J82" s="10" t="s">
        <v>35</v>
      </c>
      <c r="K82" s="55"/>
      <c r="L82" s="55"/>
      <c r="M82" s="42"/>
      <c r="N82" s="42"/>
      <c r="O82" s="42"/>
      <c r="P82" s="42"/>
      <c r="CY82" s="51"/>
      <c r="CZ82" s="51"/>
      <c r="DA82" s="51"/>
      <c r="DB82" s="51"/>
      <c r="DC82" s="51"/>
      <c r="DD82" s="51"/>
      <c r="DE82" s="51"/>
      <c r="DF82" s="51"/>
      <c r="DG82" s="51"/>
      <c r="DH82" s="51"/>
    </row>
    <row r="83" spans="1:112" ht="15" hidden="1" customHeight="1">
      <c r="B83" s="86" t="s">
        <v>10</v>
      </c>
      <c r="C83" s="173">
        <f>SUM(D76:H76)</f>
        <v>0</v>
      </c>
      <c r="D83" s="173"/>
      <c r="E83" s="55"/>
      <c r="F83" s="55" t="s">
        <v>12</v>
      </c>
      <c r="G83" s="55"/>
      <c r="H83" s="55"/>
      <c r="I83" s="55"/>
      <c r="J83" s="1"/>
      <c r="K83" s="55"/>
      <c r="L83" s="55"/>
      <c r="M83" s="42"/>
      <c r="N83" s="42"/>
      <c r="O83" s="42"/>
      <c r="P83" s="42"/>
      <c r="CY83" s="51"/>
      <c r="CZ83" s="51"/>
      <c r="DA83" s="51"/>
      <c r="DB83" s="51"/>
      <c r="DC83" s="51"/>
      <c r="DD83" s="51"/>
      <c r="DE83" s="51"/>
      <c r="DF83" s="51"/>
      <c r="DG83" s="51"/>
      <c r="DH83" s="51"/>
    </row>
    <row r="84" spans="1:112" ht="15" hidden="1" customHeight="1">
      <c r="B84" s="86" t="s">
        <v>10</v>
      </c>
      <c r="C84" s="173">
        <f>SUM(D76:L76)</f>
        <v>0</v>
      </c>
      <c r="D84" s="173"/>
      <c r="E84" s="42"/>
      <c r="F84" s="55" t="s">
        <v>11</v>
      </c>
      <c r="G84" s="55"/>
      <c r="H84" s="55"/>
      <c r="I84" s="55"/>
      <c r="J84" s="1"/>
      <c r="K84" s="9"/>
      <c r="L84" s="10" t="s">
        <v>35</v>
      </c>
      <c r="M84" s="42"/>
      <c r="N84" s="42"/>
      <c r="O84" s="42"/>
      <c r="P84" s="42"/>
      <c r="CY84" s="51"/>
      <c r="CZ84" s="51"/>
      <c r="DA84" s="51"/>
      <c r="DB84" s="51"/>
      <c r="DC84" s="51"/>
      <c r="DD84" s="51"/>
      <c r="DE84" s="51"/>
      <c r="DF84" s="51"/>
      <c r="DG84" s="51"/>
      <c r="DH84" s="51"/>
    </row>
    <row r="85" spans="1:112" ht="15" customHeight="1">
      <c r="A85" s="44" t="s">
        <v>35</v>
      </c>
      <c r="B85" s="159"/>
      <c r="C85" s="42" t="s">
        <v>35</v>
      </c>
      <c r="D85" s="42" t="s">
        <v>35</v>
      </c>
      <c r="E85" s="42"/>
      <c r="F85" s="42"/>
      <c r="G85" s="42"/>
      <c r="H85" s="42"/>
      <c r="I85" s="9"/>
      <c r="J85" s="10" t="s">
        <v>35</v>
      </c>
      <c r="K85" s="9"/>
      <c r="L85" s="10" t="s">
        <v>35</v>
      </c>
      <c r="M85" s="42"/>
      <c r="N85" s="42"/>
      <c r="O85" s="42"/>
      <c r="P85" s="42"/>
      <c r="CZ85" s="51"/>
      <c r="DA85" s="51"/>
      <c r="DB85" s="51"/>
      <c r="DC85" s="51"/>
      <c r="DD85" s="51"/>
      <c r="DE85" s="51"/>
      <c r="DF85" s="51"/>
      <c r="DG85" s="51"/>
      <c r="DH85" s="51"/>
    </row>
    <row r="86" spans="1:112" ht="15" customHeight="1">
      <c r="B86" s="42"/>
      <c r="C86" s="42"/>
      <c r="D86" s="42"/>
      <c r="E86" s="42"/>
      <c r="F86" s="42"/>
      <c r="G86" s="42"/>
      <c r="H86" s="42"/>
      <c r="I86" s="42"/>
      <c r="J86" s="42"/>
      <c r="K86" s="9"/>
      <c r="L86" s="10" t="s">
        <v>35</v>
      </c>
      <c r="M86" s="42"/>
      <c r="N86" s="42"/>
      <c r="O86" s="42"/>
      <c r="P86" s="42"/>
      <c r="CX86" s="51"/>
      <c r="CY86" s="51"/>
      <c r="CZ86" s="51"/>
      <c r="DA86" s="51"/>
      <c r="DB86" s="51"/>
      <c r="DC86" s="51"/>
      <c r="DD86" s="51"/>
      <c r="DE86" s="51"/>
      <c r="DF86" s="51"/>
      <c r="DG86" s="51"/>
      <c r="DH86" s="51"/>
    </row>
    <row r="87" spans="1:112" ht="13.5" customHeight="1">
      <c r="A87" s="42"/>
      <c r="B87" s="42"/>
      <c r="C87" s="42"/>
      <c r="D87" s="42" t="s">
        <v>35</v>
      </c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CY87" s="51"/>
      <c r="CZ87" s="51"/>
      <c r="DA87" s="51"/>
      <c r="DB87" s="51"/>
      <c r="DC87" s="51"/>
      <c r="DD87" s="51"/>
      <c r="DE87" s="51"/>
      <c r="DF87" s="51"/>
      <c r="DG87" s="51"/>
      <c r="DH87" s="51"/>
    </row>
    <row r="88" spans="1:112" ht="13.5" customHeight="1">
      <c r="A88" s="42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52"/>
      <c r="R88" s="52"/>
      <c r="CX88" s="51"/>
      <c r="CZ88" s="51"/>
      <c r="DA88" s="51"/>
      <c r="DB88" s="51"/>
      <c r="DC88" s="51"/>
      <c r="DD88" s="51"/>
      <c r="DE88" s="51"/>
      <c r="DF88" s="51"/>
      <c r="DG88" s="51"/>
      <c r="DH88" s="51"/>
    </row>
    <row r="89" spans="1:112" ht="13.5" customHeight="1">
      <c r="A89" s="42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52"/>
      <c r="R89" s="52"/>
      <c r="CX89" s="51"/>
      <c r="CY89" s="51"/>
      <c r="CZ89" s="51"/>
      <c r="DA89" s="51"/>
      <c r="DB89" s="51"/>
      <c r="DC89" s="51"/>
      <c r="DD89" s="51"/>
      <c r="DE89" s="51"/>
      <c r="DF89" s="51"/>
      <c r="DG89" s="51"/>
      <c r="DH89" s="51"/>
    </row>
    <row r="90" spans="1:112" ht="13.5" customHeight="1">
      <c r="A90" s="42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52"/>
      <c r="R90" s="52"/>
      <c r="CY90" s="51"/>
      <c r="CZ90" s="51"/>
      <c r="DA90" s="51"/>
      <c r="DB90" s="51"/>
      <c r="DC90" s="51"/>
      <c r="DD90" s="51"/>
      <c r="DE90" s="51"/>
      <c r="DF90" s="51"/>
      <c r="DG90" s="51"/>
      <c r="DH90" s="51"/>
    </row>
    <row r="91" spans="1:112" ht="13.5" customHeight="1">
      <c r="A91" s="42"/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52"/>
      <c r="R91" s="52"/>
      <c r="CX91" s="51"/>
      <c r="CZ91" s="51"/>
      <c r="DA91" s="51"/>
      <c r="DB91" s="51"/>
      <c r="DC91" s="51"/>
      <c r="DD91" s="51"/>
      <c r="DE91" s="51"/>
      <c r="DF91" s="51"/>
      <c r="DG91" s="51"/>
      <c r="DH91" s="51"/>
    </row>
    <row r="92" spans="1:112" ht="13.5" customHeight="1">
      <c r="Q92" s="52"/>
      <c r="R92" s="52"/>
      <c r="CX92" s="51"/>
      <c r="CY92" s="51"/>
      <c r="CZ92" s="51"/>
      <c r="DA92" s="51"/>
      <c r="DB92" s="51"/>
      <c r="DC92" s="51"/>
      <c r="DD92" s="51"/>
      <c r="DE92" s="51"/>
      <c r="DF92" s="51"/>
      <c r="DG92" s="51"/>
      <c r="DH92" s="51"/>
    </row>
    <row r="93" spans="1:112" ht="13.5" customHeight="1">
      <c r="Q93" s="52"/>
      <c r="R93" s="52"/>
      <c r="CY93" s="51"/>
      <c r="CZ93" s="51"/>
      <c r="DA93" s="51"/>
      <c r="DB93" s="51"/>
      <c r="DC93" s="51"/>
      <c r="DD93" s="51"/>
      <c r="DE93" s="51"/>
      <c r="DF93" s="51"/>
      <c r="DG93" s="51"/>
      <c r="DH93" s="51"/>
    </row>
    <row r="94" spans="1:112" ht="13.5" customHeight="1">
      <c r="S94" s="51"/>
      <c r="U94" s="51"/>
      <c r="V94" s="51"/>
      <c r="W94" s="51"/>
      <c r="X94" s="51"/>
      <c r="Y94" s="51"/>
      <c r="Z94" s="51"/>
      <c r="AA94" s="51"/>
    </row>
    <row r="95" spans="1:112" ht="13.5" customHeight="1">
      <c r="S95" s="51"/>
      <c r="U95" s="51"/>
      <c r="W95" s="51"/>
      <c r="Y95" s="51"/>
      <c r="AA95" s="51"/>
    </row>
    <row r="96" spans="1:112" ht="13.5" customHeight="1">
      <c r="S96" s="51"/>
      <c r="U96" s="51"/>
      <c r="V96" s="51"/>
      <c r="W96" s="51"/>
      <c r="X96" s="51"/>
      <c r="Y96" s="51"/>
      <c r="Z96" s="51"/>
      <c r="AA96" s="51"/>
    </row>
    <row r="97" spans="19:27" ht="13.5" customHeight="1">
      <c r="S97" s="51"/>
      <c r="U97" s="51"/>
      <c r="V97" s="51"/>
      <c r="W97" s="51"/>
      <c r="X97" s="51"/>
      <c r="Y97" s="51"/>
      <c r="Z97" s="51"/>
      <c r="AA97" s="51"/>
    </row>
    <row r="98" spans="19:27" ht="13.5" customHeight="1">
      <c r="S98" s="51"/>
      <c r="U98" s="51"/>
      <c r="V98" s="51"/>
      <c r="W98" s="51"/>
      <c r="X98" s="51"/>
      <c r="Y98" s="51"/>
      <c r="Z98" s="51"/>
      <c r="AA98" s="51"/>
    </row>
    <row r="99" spans="19:27" ht="13.5" customHeight="1">
      <c r="S99" s="51"/>
      <c r="U99" s="51"/>
      <c r="W99" s="51"/>
      <c r="Y99" s="51"/>
      <c r="AA99" s="51"/>
    </row>
    <row r="100" spans="19:27" ht="13.5" customHeight="1">
      <c r="S100" s="51"/>
      <c r="U100" s="51"/>
      <c r="V100" s="51"/>
      <c r="W100" s="51"/>
      <c r="X100" s="51"/>
      <c r="Y100" s="51"/>
      <c r="Z100" s="51"/>
      <c r="AA100" s="51"/>
    </row>
    <row r="102" spans="19:27" ht="13.5" customHeight="1">
      <c r="S102" s="51"/>
      <c r="T102" s="51"/>
      <c r="U102" s="51"/>
      <c r="V102" s="51"/>
      <c r="W102" s="51"/>
      <c r="X102" s="51"/>
      <c r="Y102" s="51"/>
      <c r="Z102" s="51"/>
      <c r="AA102" s="51"/>
    </row>
    <row r="104" spans="19:27" ht="13.5" customHeight="1">
      <c r="S104" s="51"/>
      <c r="U104" s="51"/>
      <c r="V104" s="51"/>
      <c r="W104" s="51"/>
      <c r="X104" s="51"/>
      <c r="Y104" s="51"/>
      <c r="Z104" s="51"/>
      <c r="AA104" s="51"/>
    </row>
    <row r="109" spans="19:27" ht="13.5" customHeight="1">
      <c r="S109" s="51"/>
      <c r="U109" s="51"/>
      <c r="V109" s="51"/>
      <c r="W109" s="51"/>
      <c r="X109" s="51"/>
      <c r="Y109" s="51"/>
      <c r="Z109" s="51"/>
      <c r="AA109" s="51"/>
    </row>
    <row r="110" spans="19:27" ht="13.5" customHeight="1">
      <c r="S110" s="51"/>
      <c r="U110" s="51"/>
      <c r="V110" s="51"/>
      <c r="W110" s="51"/>
      <c r="X110" s="51"/>
      <c r="Y110" s="51"/>
      <c r="Z110" s="51"/>
      <c r="AA110" s="51"/>
    </row>
    <row r="112" spans="19:27" ht="13.5" customHeight="1">
      <c r="S112" s="51"/>
      <c r="U112" s="51"/>
      <c r="V112" s="51"/>
      <c r="W112" s="51"/>
      <c r="X112" s="51"/>
      <c r="Y112" s="51"/>
      <c r="Z112" s="51"/>
      <c r="AA112" s="51"/>
    </row>
    <row r="113" spans="19:27" ht="13.5" customHeight="1">
      <c r="S113" s="51"/>
      <c r="U113" s="51"/>
      <c r="V113" s="51"/>
      <c r="W113" s="51"/>
      <c r="X113" s="51"/>
      <c r="Y113" s="51"/>
      <c r="Z113" s="51"/>
      <c r="AA113" s="51"/>
    </row>
    <row r="114" spans="19:27" ht="13.5" customHeight="1">
      <c r="S114" s="51"/>
      <c r="U114" s="51"/>
      <c r="V114" s="51"/>
      <c r="W114" s="51"/>
      <c r="X114" s="51"/>
      <c r="Y114" s="51"/>
      <c r="Z114" s="51"/>
      <c r="AA114" s="51"/>
    </row>
    <row r="115" spans="19:27" ht="13.5" customHeight="1">
      <c r="S115" s="51"/>
      <c r="U115" s="51"/>
      <c r="V115" s="51"/>
      <c r="W115" s="51"/>
      <c r="X115" s="51"/>
      <c r="Y115" s="51"/>
      <c r="Z115" s="51"/>
      <c r="AA115" s="51"/>
    </row>
    <row r="116" spans="19:27" ht="13.5" customHeight="1">
      <c r="S116" s="51"/>
      <c r="T116" s="51"/>
      <c r="U116" s="51"/>
      <c r="V116" s="51"/>
      <c r="W116" s="51"/>
      <c r="X116" s="51"/>
      <c r="Y116" s="51"/>
      <c r="Z116" s="51"/>
      <c r="AA116" s="51"/>
    </row>
    <row r="117" spans="19:27" ht="13.5" customHeight="1">
      <c r="S117" s="51"/>
      <c r="T117" s="51"/>
      <c r="U117" s="51"/>
      <c r="V117" s="51"/>
      <c r="W117" s="51"/>
      <c r="X117" s="51"/>
      <c r="Y117" s="51"/>
      <c r="Z117" s="51"/>
      <c r="AA117" s="51"/>
    </row>
    <row r="118" spans="19:27" ht="13.5" customHeight="1">
      <c r="S118" s="51"/>
      <c r="T118" s="51"/>
      <c r="U118" s="51"/>
      <c r="V118" s="51"/>
      <c r="W118" s="51"/>
      <c r="X118" s="51"/>
      <c r="Y118" s="51"/>
      <c r="Z118" s="51"/>
      <c r="AA118" s="51"/>
    </row>
    <row r="119" spans="19:27" ht="13.5" customHeight="1">
      <c r="S119" s="51"/>
      <c r="T119" s="51"/>
      <c r="U119" s="51"/>
      <c r="V119" s="51"/>
      <c r="W119" s="51"/>
      <c r="X119" s="51"/>
      <c r="Y119" s="51"/>
      <c r="Z119" s="51"/>
      <c r="AA119" s="51"/>
    </row>
    <row r="120" spans="19:27" ht="13.5" customHeight="1">
      <c r="S120" s="51"/>
      <c r="T120" s="51"/>
      <c r="U120" s="51"/>
      <c r="V120" s="51"/>
      <c r="W120" s="51"/>
      <c r="X120" s="51"/>
      <c r="Y120" s="51"/>
      <c r="Z120" s="51"/>
      <c r="AA120" s="51"/>
    </row>
    <row r="121" spans="19:27" ht="13.5" customHeight="1">
      <c r="S121" s="51"/>
      <c r="T121" s="51"/>
      <c r="U121" s="51"/>
      <c r="V121" s="51"/>
      <c r="W121" s="51"/>
      <c r="X121" s="51"/>
      <c r="Y121" s="51"/>
      <c r="Z121" s="51"/>
      <c r="AA121" s="51"/>
    </row>
    <row r="122" spans="19:27" ht="13.5" customHeight="1">
      <c r="S122" s="51"/>
      <c r="T122" s="51"/>
      <c r="U122" s="51"/>
      <c r="V122" s="51"/>
      <c r="W122" s="51"/>
      <c r="X122" s="51"/>
      <c r="Y122" s="51"/>
      <c r="Z122" s="51"/>
      <c r="AA122" s="51"/>
    </row>
    <row r="123" spans="19:27" ht="13.5" customHeight="1">
      <c r="S123" s="51"/>
      <c r="T123" s="51"/>
      <c r="U123" s="51"/>
      <c r="V123" s="51"/>
      <c r="W123" s="51"/>
      <c r="X123" s="51"/>
      <c r="Y123" s="51"/>
      <c r="Z123" s="51"/>
      <c r="AA123" s="51"/>
    </row>
    <row r="124" spans="19:27" ht="13.5" customHeight="1">
      <c r="S124" s="51"/>
      <c r="T124" s="51"/>
      <c r="U124" s="51"/>
      <c r="V124" s="51"/>
      <c r="W124" s="51"/>
      <c r="X124" s="51"/>
      <c r="Y124" s="51"/>
      <c r="Z124" s="51"/>
      <c r="AA124" s="51"/>
    </row>
    <row r="125" spans="19:27" ht="13.5" customHeight="1">
      <c r="S125" s="51"/>
      <c r="T125" s="51"/>
      <c r="U125" s="51"/>
      <c r="V125" s="51"/>
      <c r="W125" s="51"/>
      <c r="X125" s="51"/>
      <c r="Y125" s="51"/>
      <c r="Z125" s="51"/>
      <c r="AA125" s="51"/>
    </row>
    <row r="126" spans="19:27" ht="13.5" customHeight="1">
      <c r="S126" s="51"/>
      <c r="T126" s="51"/>
      <c r="U126" s="51"/>
      <c r="V126" s="51"/>
      <c r="W126" s="51"/>
      <c r="X126" s="51"/>
      <c r="Y126" s="51"/>
      <c r="Z126" s="51"/>
      <c r="AA126" s="51"/>
    </row>
    <row r="128" spans="19:27" ht="13.5" customHeight="1">
      <c r="S128" s="51"/>
      <c r="U128" s="51"/>
      <c r="V128" s="51"/>
      <c r="W128" s="51"/>
      <c r="X128" s="51"/>
      <c r="Y128" s="51"/>
      <c r="Z128" s="51"/>
      <c r="AA128" s="51"/>
    </row>
    <row r="129" spans="19:27" ht="13.5" customHeight="1">
      <c r="S129" s="51"/>
      <c r="U129" s="51"/>
      <c r="V129" s="51"/>
      <c r="W129" s="51"/>
      <c r="X129" s="51"/>
      <c r="Y129" s="51"/>
      <c r="Z129" s="51"/>
      <c r="AA129" s="51"/>
    </row>
    <row r="130" spans="19:27" ht="13.5" customHeight="1">
      <c r="S130" s="51"/>
      <c r="U130" s="51"/>
      <c r="V130" s="51"/>
      <c r="W130" s="51"/>
      <c r="X130" s="51"/>
      <c r="Y130" s="51"/>
      <c r="Z130" s="51"/>
      <c r="AA130" s="51"/>
    </row>
    <row r="131" spans="19:27" ht="13.5" customHeight="1">
      <c r="S131" s="51"/>
      <c r="U131" s="51"/>
      <c r="V131" s="51"/>
      <c r="W131" s="51"/>
      <c r="X131" s="51"/>
      <c r="Y131" s="51"/>
      <c r="Z131" s="51"/>
      <c r="AA131" s="51"/>
    </row>
    <row r="132" spans="19:27" ht="13.5" customHeight="1">
      <c r="S132" s="51"/>
      <c r="U132" s="51"/>
      <c r="V132" s="51"/>
      <c r="W132" s="51"/>
      <c r="X132" s="51"/>
      <c r="Y132" s="51"/>
      <c r="Z132" s="51"/>
      <c r="AA132" s="51"/>
    </row>
    <row r="133" spans="19:27" ht="13.5" customHeight="1">
      <c r="S133" s="51"/>
      <c r="U133" s="51"/>
      <c r="V133" s="51"/>
      <c r="W133" s="51"/>
      <c r="X133" s="51"/>
      <c r="Y133" s="51"/>
      <c r="Z133" s="51"/>
      <c r="AA133" s="51"/>
    </row>
    <row r="134" spans="19:27" ht="13.5" customHeight="1">
      <c r="S134" s="51"/>
      <c r="U134" s="51"/>
      <c r="V134" s="51"/>
      <c r="W134" s="51"/>
      <c r="X134" s="51"/>
      <c r="Y134" s="51"/>
      <c r="Z134" s="51"/>
      <c r="AA134" s="51"/>
    </row>
    <row r="135" spans="19:27" ht="13.5" customHeight="1">
      <c r="S135" s="51"/>
      <c r="U135" s="51"/>
      <c r="V135" s="51"/>
      <c r="W135" s="51"/>
      <c r="X135" s="51"/>
      <c r="Y135" s="51"/>
      <c r="Z135" s="51"/>
      <c r="AA135" s="51"/>
    </row>
    <row r="568" spans="100:110" ht="13.5" customHeight="1">
      <c r="CX568" s="51">
        <f>D71*12</f>
        <v>0</v>
      </c>
    </row>
    <row r="569" spans="100:110" ht="13.5" customHeight="1">
      <c r="CV569" s="53" t="s">
        <v>105</v>
      </c>
      <c r="CW569" s="53"/>
      <c r="CY569" s="51"/>
      <c r="CZ569" s="51">
        <f>F71*12</f>
        <v>0</v>
      </c>
      <c r="DA569" s="51"/>
      <c r="DB569" s="51">
        <f>H71*12</f>
        <v>0</v>
      </c>
      <c r="DC569" s="54" t="s">
        <v>35</v>
      </c>
      <c r="DD569" s="51">
        <f>J71*12</f>
        <v>0</v>
      </c>
      <c r="DE569" s="51"/>
      <c r="DF569" s="51">
        <f>L71*12</f>
        <v>0</v>
      </c>
    </row>
  </sheetData>
  <sheetProtection password="CA69" sheet="1"/>
  <mergeCells count="7">
    <mergeCell ref="C83:D83"/>
    <mergeCell ref="C84:D84"/>
    <mergeCell ref="D1:L1"/>
    <mergeCell ref="O1:O2"/>
    <mergeCell ref="D23:L24"/>
    <mergeCell ref="D39:L39"/>
    <mergeCell ref="C82:D82"/>
  </mergeCells>
  <phoneticPr fontId="0" type="noConversion"/>
  <printOptions horizontalCentered="1" gridLinesSet="0"/>
  <pageMargins left="0.28000000000000003" right="0.26" top="0.5" bottom="0.7" header="0.5" footer="0.5"/>
  <pageSetup scale="92" fitToHeight="2" orientation="portrait" r:id="rId1"/>
  <headerFooter alignWithMargins="0"/>
  <rowBreaks count="1" manualBreakCount="1">
    <brk id="47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1"/>
  <sheetViews>
    <sheetView showGridLines="0" zoomScaleNormal="100" zoomScaleSheetLayoutView="80" workbookViewId="0">
      <selection activeCell="D39" sqref="D39"/>
    </sheetView>
  </sheetViews>
  <sheetFormatPr defaultColWidth="8.875" defaultRowHeight="12"/>
  <cols>
    <col min="1" max="1" width="9.625" customWidth="1"/>
    <col min="2" max="2" width="4.875" customWidth="1"/>
    <col min="3" max="3" width="19" customWidth="1"/>
    <col min="4" max="4" width="8.625" customWidth="1"/>
    <col min="5" max="5" width="4.625" customWidth="1"/>
    <col min="6" max="6" width="8.625" customWidth="1"/>
    <col min="7" max="7" width="5.625" customWidth="1"/>
    <col min="8" max="8" width="8.625" customWidth="1"/>
    <col min="9" max="9" width="5.625" customWidth="1"/>
    <col min="10" max="10" width="8.625" customWidth="1"/>
    <col min="11" max="11" width="5.625" customWidth="1"/>
    <col min="12" max="12" width="10" customWidth="1"/>
    <col min="13" max="13" width="5.625" customWidth="1"/>
    <col min="14" max="14" width="11" customWidth="1"/>
  </cols>
  <sheetData>
    <row r="1" spans="1:16" ht="12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149"/>
      <c r="P1" s="149"/>
    </row>
    <row r="2" spans="1:16" ht="12.75">
      <c r="A2" s="4"/>
      <c r="B2" s="5"/>
      <c r="C2" s="5"/>
      <c r="D2" s="5"/>
      <c r="E2" s="5"/>
      <c r="F2" s="4" t="s">
        <v>35</v>
      </c>
      <c r="G2" s="5"/>
      <c r="H2" s="5"/>
      <c r="I2" s="5"/>
      <c r="J2" s="5"/>
      <c r="K2" s="5"/>
      <c r="L2" s="5"/>
      <c r="M2" s="5"/>
      <c r="N2" s="5"/>
      <c r="O2" s="149"/>
      <c r="P2" s="149"/>
    </row>
    <row r="3" spans="1:16" ht="20.25">
      <c r="A3" s="5"/>
      <c r="B3" s="5"/>
      <c r="C3" s="5"/>
      <c r="D3" s="5"/>
      <c r="E3" s="5"/>
      <c r="F3" s="85" t="str">
        <f>'Count the Cost'!B1</f>
        <v>Sample Church</v>
      </c>
      <c r="G3" s="5"/>
      <c r="H3" s="5"/>
      <c r="I3" s="5"/>
      <c r="J3" s="5"/>
      <c r="K3" s="5"/>
      <c r="L3" s="5"/>
      <c r="M3" s="5"/>
      <c r="N3" s="5"/>
      <c r="O3" s="149"/>
      <c r="P3" s="149"/>
    </row>
    <row r="4" spans="1:16" ht="12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149"/>
      <c r="P4" s="149"/>
    </row>
    <row r="5" spans="1:16" ht="12.75">
      <c r="A5" s="5"/>
      <c r="B5" s="5"/>
      <c r="C5" s="5"/>
      <c r="D5" s="4" t="s">
        <v>35</v>
      </c>
      <c r="E5" s="5"/>
      <c r="F5" s="5"/>
      <c r="G5" s="5"/>
      <c r="H5" s="5"/>
      <c r="I5" s="5"/>
      <c r="J5" s="5"/>
      <c r="K5" s="5"/>
      <c r="L5" s="5"/>
      <c r="M5" s="5"/>
      <c r="N5" s="5"/>
      <c r="O5" s="149"/>
      <c r="P5" s="149"/>
    </row>
    <row r="6" spans="1:16" ht="12.7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149"/>
      <c r="P6" s="149"/>
    </row>
    <row r="7" spans="1:16" ht="12.75">
      <c r="A7" s="4"/>
      <c r="B7" s="4" t="s">
        <v>35</v>
      </c>
      <c r="C7" s="5"/>
      <c r="D7" s="5"/>
      <c r="E7" s="5"/>
      <c r="F7" s="7">
        <f>'Count the Cost'!D2</f>
        <v>2015</v>
      </c>
      <c r="G7" s="5"/>
      <c r="H7" s="7">
        <f>'Count the Cost'!F2</f>
        <v>2016</v>
      </c>
      <c r="I7" s="5"/>
      <c r="J7" s="7">
        <f>'Count the Cost'!H2</f>
        <v>2017</v>
      </c>
      <c r="K7" s="5"/>
      <c r="L7" s="7">
        <f>'Count the Cost'!J2</f>
        <v>2018</v>
      </c>
      <c r="M7" s="5"/>
      <c r="N7" s="7">
        <f>'Count the Cost'!L2</f>
        <v>2019</v>
      </c>
      <c r="O7" s="149"/>
      <c r="P7" s="149"/>
    </row>
    <row r="8" spans="1:16" ht="12.75">
      <c r="A8" s="4"/>
      <c r="B8" s="5"/>
      <c r="C8" s="5"/>
      <c r="D8" s="5"/>
      <c r="E8" s="5"/>
      <c r="F8" s="7" t="s">
        <v>53</v>
      </c>
      <c r="G8" s="5"/>
      <c r="H8" s="7" t="s">
        <v>53</v>
      </c>
      <c r="I8" s="4" t="s">
        <v>35</v>
      </c>
      <c r="J8" s="7" t="s">
        <v>53</v>
      </c>
      <c r="K8" s="4" t="s">
        <v>35</v>
      </c>
      <c r="L8" s="7" t="s">
        <v>53</v>
      </c>
      <c r="M8" s="4" t="s">
        <v>35</v>
      </c>
      <c r="N8" s="7" t="s">
        <v>53</v>
      </c>
      <c r="O8" s="149"/>
      <c r="P8" s="149"/>
    </row>
    <row r="9" spans="1:16" ht="12.75">
      <c r="A9" s="4" t="s">
        <v>55</v>
      </c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149"/>
      <c r="P9" s="149"/>
    </row>
    <row r="10" spans="1:16" ht="12.75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149"/>
      <c r="P10" s="149"/>
    </row>
    <row r="11" spans="1:16" ht="12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49"/>
      <c r="P11" s="149"/>
    </row>
    <row r="12" spans="1:16" ht="12.75">
      <c r="A12" s="5"/>
      <c r="B12" s="4"/>
      <c r="C12" s="4" t="s">
        <v>58</v>
      </c>
      <c r="D12" s="5"/>
      <c r="E12" s="5"/>
      <c r="F12" s="9">
        <f>SUM(Computations!I22:AE22)*4.333/12</f>
        <v>0</v>
      </c>
      <c r="G12" s="5"/>
      <c r="H12" s="9">
        <f>SUM(Computations!I51:AE51)*4.333/12</f>
        <v>0</v>
      </c>
      <c r="I12" s="10" t="s">
        <v>35</v>
      </c>
      <c r="J12" s="9">
        <f>(Computations!$I$80+Computations!$K$80+Computations!$M$80+Computations!$O$80+Computations!$Q$80+Computations!$S$80+Computations!$U$80+Computations!$W$80+Computations!$Y$80+Computations!$AA$80+Computations!$AC$80+Computations!$AE$80)*4.333/12</f>
        <v>0</v>
      </c>
      <c r="K12" s="10" t="s">
        <v>35</v>
      </c>
      <c r="L12" s="9">
        <f>(Computations!$I$109+Computations!$K$109+Computations!$M$109+Computations!$O$109+Computations!$Q$109+Computations!$S$109+Computations!$U$109+Computations!$W$109+Computations!$Y$109+Computations!$AA$109+Computations!$AC$109+Computations!$AE$109)*4.333/12</f>
        <v>0</v>
      </c>
      <c r="M12" s="10" t="s">
        <v>35</v>
      </c>
      <c r="N12" s="9">
        <f>(Computations!$I$138+Computations!$K$138+Computations!$M$138+Computations!$O$138+Computations!$Q$138+Computations!$S$138+Computations!$U$138+Computations!$W$138+Computations!$Y$138+Computations!$AA$138+Computations!$AC$138+Computations!$AE$138)*4.333/12</f>
        <v>0</v>
      </c>
      <c r="O12" s="149"/>
      <c r="P12" s="149"/>
    </row>
    <row r="13" spans="1:16" ht="12.75">
      <c r="A13" s="5"/>
      <c r="B13" s="17"/>
      <c r="C13" s="4" t="s">
        <v>60</v>
      </c>
      <c r="D13" s="5"/>
      <c r="E13" s="5"/>
      <c r="F13" s="10" t="s">
        <v>35</v>
      </c>
      <c r="G13" s="5"/>
      <c r="H13" s="10" t="s">
        <v>35</v>
      </c>
      <c r="I13" s="5"/>
      <c r="J13" s="10" t="s">
        <v>35</v>
      </c>
      <c r="K13" s="5"/>
      <c r="L13" s="10" t="s">
        <v>35</v>
      </c>
      <c r="M13" s="5"/>
      <c r="N13" s="10" t="s">
        <v>35</v>
      </c>
      <c r="O13" s="149"/>
      <c r="P13" s="149"/>
    </row>
    <row r="14" spans="1:16" ht="12.75">
      <c r="A14" s="5"/>
      <c r="B14" s="5"/>
      <c r="C14" s="4" t="s">
        <v>61</v>
      </c>
      <c r="D14" s="5"/>
      <c r="E14" s="5"/>
      <c r="F14" s="9">
        <f>SUM('Count the Cost'!D41:D45)</f>
        <v>0</v>
      </c>
      <c r="G14" s="5"/>
      <c r="H14" s="9">
        <f>SUM('Count the Cost'!F41:F45)</f>
        <v>0</v>
      </c>
      <c r="I14" s="9"/>
      <c r="J14" s="9">
        <f>SUM('Count the Cost'!H41:H45)</f>
        <v>0</v>
      </c>
      <c r="K14" s="9"/>
      <c r="L14" s="9">
        <f>SUM('Count the Cost'!J41:J45)</f>
        <v>0</v>
      </c>
      <c r="M14" s="9"/>
      <c r="N14" s="9">
        <f>SUM('Count the Cost'!L41:L45)</f>
        <v>0</v>
      </c>
      <c r="O14" s="149"/>
      <c r="P14" s="149"/>
    </row>
    <row r="15" spans="1:16" ht="12.7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149"/>
      <c r="P15" s="149"/>
    </row>
    <row r="16" spans="1:16" ht="12.75">
      <c r="A16" s="5"/>
      <c r="B16" s="5"/>
      <c r="C16" s="4" t="s">
        <v>69</v>
      </c>
      <c r="D16" s="5"/>
      <c r="E16" s="5"/>
      <c r="F16" s="9">
        <f>SUM('Count the Cost'!D50:D54)</f>
        <v>0</v>
      </c>
      <c r="G16" s="5"/>
      <c r="H16" s="9">
        <f>SUM('Count the Cost'!F50:F54)</f>
        <v>0</v>
      </c>
      <c r="I16" s="9"/>
      <c r="J16" s="9">
        <f>SUM('Count the Cost'!H50:H54)</f>
        <v>0</v>
      </c>
      <c r="K16" s="9"/>
      <c r="L16" s="9">
        <f>SUM('Count the Cost'!J50:J54)</f>
        <v>0</v>
      </c>
      <c r="M16" s="9"/>
      <c r="N16" s="9">
        <f>SUM('Count the Cost'!L50:L54)</f>
        <v>0</v>
      </c>
      <c r="O16" s="149"/>
      <c r="P16" s="149"/>
    </row>
    <row r="17" spans="1:16" ht="12.7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149"/>
      <c r="P17" s="149"/>
    </row>
    <row r="18" spans="1:16" ht="12.75">
      <c r="A18" s="5"/>
      <c r="B18" s="4" t="s">
        <v>35</v>
      </c>
      <c r="C18" s="4" t="s">
        <v>72</v>
      </c>
      <c r="D18" s="5"/>
      <c r="E18" s="5"/>
      <c r="F18" s="9">
        <f>SUM('Count the Cost'!D59:D63)</f>
        <v>0</v>
      </c>
      <c r="G18" s="5"/>
      <c r="H18" s="9">
        <f>SUM('Count the Cost'!F59:F63)</f>
        <v>0</v>
      </c>
      <c r="I18" s="9"/>
      <c r="J18" s="9">
        <f>SUM('Count the Cost'!H59:H63)</f>
        <v>0</v>
      </c>
      <c r="K18" s="9"/>
      <c r="L18" s="9">
        <f>SUM('Count the Cost'!J59:J63)</f>
        <v>0</v>
      </c>
      <c r="M18" s="9"/>
      <c r="N18" s="9">
        <f>SUM('Count the Cost'!L59:L63)</f>
        <v>0</v>
      </c>
      <c r="O18" s="149"/>
      <c r="P18" s="149"/>
    </row>
    <row r="19" spans="1:16" ht="12.75">
      <c r="A19" s="5"/>
      <c r="B19" s="5"/>
      <c r="C19" s="5"/>
      <c r="D19" s="5"/>
      <c r="E19" s="5"/>
      <c r="F19" s="18" t="s">
        <v>52</v>
      </c>
      <c r="G19" s="18" t="s">
        <v>52</v>
      </c>
      <c r="H19" s="18" t="s">
        <v>52</v>
      </c>
      <c r="I19" s="18" t="s">
        <v>52</v>
      </c>
      <c r="J19" s="18" t="s">
        <v>52</v>
      </c>
      <c r="K19" s="18" t="s">
        <v>52</v>
      </c>
      <c r="L19" s="18" t="s">
        <v>52</v>
      </c>
      <c r="M19" s="18" t="s">
        <v>52</v>
      </c>
      <c r="N19" s="18" t="s">
        <v>52</v>
      </c>
      <c r="O19" s="149"/>
      <c r="P19" s="149"/>
    </row>
    <row r="20" spans="1:16" ht="12.75">
      <c r="A20" s="5"/>
      <c r="B20" s="5"/>
      <c r="C20" s="4" t="s">
        <v>77</v>
      </c>
      <c r="D20" s="4" t="s">
        <v>35</v>
      </c>
      <c r="E20" s="5"/>
      <c r="F20" s="9">
        <f>SUM(F12:F19)</f>
        <v>0</v>
      </c>
      <c r="G20" s="5"/>
      <c r="H20" s="9">
        <f>SUM(H12:H19)</f>
        <v>0</v>
      </c>
      <c r="I20" s="9"/>
      <c r="J20" s="9">
        <f>SUM(J12:J19)</f>
        <v>0</v>
      </c>
      <c r="K20" s="9"/>
      <c r="L20" s="9">
        <f>SUM(L12:L19)</f>
        <v>0</v>
      </c>
      <c r="M20" s="9"/>
      <c r="N20" s="9">
        <f>SUM(N12:N19)</f>
        <v>0</v>
      </c>
      <c r="O20" s="149"/>
      <c r="P20" s="149"/>
    </row>
    <row r="21" spans="1:16" ht="12.75">
      <c r="A21" s="5"/>
      <c r="B21" s="5"/>
      <c r="C21" s="4" t="s">
        <v>79</v>
      </c>
      <c r="D21" s="5"/>
      <c r="E21" s="5"/>
      <c r="F21" s="9">
        <f>F20*12</f>
        <v>0</v>
      </c>
      <c r="G21" s="9"/>
      <c r="H21" s="9">
        <f>H20*12</f>
        <v>0</v>
      </c>
      <c r="I21" s="9"/>
      <c r="J21" s="9">
        <f>J20*12</f>
        <v>0</v>
      </c>
      <c r="K21" s="9"/>
      <c r="L21" s="9">
        <f>L20*12</f>
        <v>0</v>
      </c>
      <c r="M21" s="9"/>
      <c r="N21" s="9">
        <f>N20*12</f>
        <v>0</v>
      </c>
      <c r="O21" s="149"/>
      <c r="P21" s="149"/>
    </row>
    <row r="22" spans="1:16" ht="12.75">
      <c r="A22" s="5"/>
      <c r="B22" s="5"/>
      <c r="C22" s="4" t="s">
        <v>80</v>
      </c>
      <c r="D22" s="5"/>
      <c r="E22" s="5"/>
      <c r="F22" s="9">
        <f>F21/52</f>
        <v>0</v>
      </c>
      <c r="G22" s="9"/>
      <c r="H22" s="9">
        <f>H21/52</f>
        <v>0</v>
      </c>
      <c r="I22" s="9"/>
      <c r="J22" s="9">
        <f>J21/52</f>
        <v>0</v>
      </c>
      <c r="K22" s="9"/>
      <c r="L22" s="9">
        <f>L21/52</f>
        <v>0</v>
      </c>
      <c r="M22" s="9"/>
      <c r="N22" s="9">
        <f>N21/52</f>
        <v>0</v>
      </c>
      <c r="O22" s="149"/>
      <c r="P22" s="149"/>
    </row>
    <row r="23" spans="1:16" ht="12.75">
      <c r="A23" s="4" t="s">
        <v>82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149"/>
      <c r="P23" s="149"/>
    </row>
    <row r="24" spans="1:16" ht="12.75">
      <c r="A24" s="15"/>
      <c r="B24" s="5"/>
      <c r="C24" s="5"/>
      <c r="D24" s="5"/>
      <c r="E24" s="5"/>
      <c r="F24" s="9"/>
      <c r="G24" s="5"/>
      <c r="H24" s="5"/>
      <c r="I24" s="5"/>
      <c r="J24" s="5"/>
      <c r="K24" s="5"/>
      <c r="L24" s="5"/>
      <c r="M24" s="5"/>
      <c r="N24" s="5"/>
      <c r="O24" s="149"/>
      <c r="P24" s="149"/>
    </row>
    <row r="25" spans="1:16" ht="12.75">
      <c r="A25" s="5"/>
      <c r="B25" s="5"/>
      <c r="C25" s="5"/>
      <c r="D25" s="5"/>
      <c r="E25" s="5"/>
      <c r="F25" s="18" t="s">
        <v>52</v>
      </c>
      <c r="G25" s="18" t="s">
        <v>52</v>
      </c>
      <c r="H25" s="18" t="s">
        <v>52</v>
      </c>
      <c r="I25" s="18" t="s">
        <v>52</v>
      </c>
      <c r="J25" s="18" t="s">
        <v>52</v>
      </c>
      <c r="K25" s="18" t="s">
        <v>52</v>
      </c>
      <c r="L25" s="18" t="s">
        <v>52</v>
      </c>
      <c r="M25" s="18" t="s">
        <v>52</v>
      </c>
      <c r="N25" s="18" t="s">
        <v>52</v>
      </c>
      <c r="O25" s="149"/>
      <c r="P25" s="149"/>
    </row>
    <row r="26" spans="1:16" ht="12.75">
      <c r="A26" s="19"/>
      <c r="B26" s="4" t="s">
        <v>84</v>
      </c>
      <c r="C26" s="5"/>
      <c r="D26" s="11"/>
      <c r="E26" s="5"/>
      <c r="F26" s="9">
        <f>SUM(F28+F29)</f>
        <v>0</v>
      </c>
      <c r="G26" s="11"/>
      <c r="H26" s="9">
        <f>SUM(H28+H29)</f>
        <v>0</v>
      </c>
      <c r="I26" s="11"/>
      <c r="J26" s="9">
        <f>SUM(J28+J29)</f>
        <v>0</v>
      </c>
      <c r="K26" s="11"/>
      <c r="L26" s="9">
        <f>SUM(L28+L29)</f>
        <v>0</v>
      </c>
      <c r="M26" s="11"/>
      <c r="N26" s="9">
        <f>SUM(N28+N29)</f>
        <v>0</v>
      </c>
      <c r="O26" s="149"/>
      <c r="P26" s="149"/>
    </row>
    <row r="27" spans="1:16" ht="12.75">
      <c r="A27" s="5"/>
      <c r="B27" s="5"/>
      <c r="C27" s="5"/>
      <c r="D27" s="11"/>
      <c r="E27" s="5"/>
      <c r="F27" s="18" t="s">
        <v>52</v>
      </c>
      <c r="G27" s="18" t="s">
        <v>52</v>
      </c>
      <c r="H27" s="18" t="s">
        <v>52</v>
      </c>
      <c r="I27" s="18" t="s">
        <v>52</v>
      </c>
      <c r="J27" s="18" t="s">
        <v>52</v>
      </c>
      <c r="K27" s="18" t="s">
        <v>52</v>
      </c>
      <c r="L27" s="18" t="s">
        <v>52</v>
      </c>
      <c r="M27" s="18" t="s">
        <v>52</v>
      </c>
      <c r="N27" s="18" t="s">
        <v>52</v>
      </c>
      <c r="O27" s="149"/>
      <c r="P27" s="149"/>
    </row>
    <row r="28" spans="1:16" ht="12.75">
      <c r="A28" s="4" t="s">
        <v>88</v>
      </c>
      <c r="B28" s="4"/>
      <c r="C28" s="4"/>
      <c r="D28" s="11">
        <f>'Count the Cost'!D30</f>
        <v>7.0000000000000007E-2</v>
      </c>
      <c r="E28" s="11"/>
      <c r="F28" s="9">
        <f>F12*D28</f>
        <v>0</v>
      </c>
      <c r="G28" s="11">
        <f>'Count the Cost'!F30</f>
        <v>7.0000000000000007E-2</v>
      </c>
      <c r="H28" s="9">
        <f>H12*G28</f>
        <v>0</v>
      </c>
      <c r="I28" s="11">
        <f>'Count the Cost'!H30</f>
        <v>7.0000000000000007E-2</v>
      </c>
      <c r="J28" s="9">
        <f>J12*I28</f>
        <v>0</v>
      </c>
      <c r="K28" s="11">
        <f>'Count the Cost'!J30</f>
        <v>7.0000000000000007E-2</v>
      </c>
      <c r="L28" s="9">
        <f>L12*K28</f>
        <v>0</v>
      </c>
      <c r="M28" s="11">
        <f>'Count the Cost'!L30</f>
        <v>7.0000000000000007E-2</v>
      </c>
      <c r="N28" s="9">
        <f>N12*M28</f>
        <v>0</v>
      </c>
      <c r="O28" s="149"/>
      <c r="P28" s="149"/>
    </row>
    <row r="29" spans="1:16" ht="12.75">
      <c r="A29" s="4" t="s">
        <v>91</v>
      </c>
      <c r="B29" s="4"/>
      <c r="C29" s="4"/>
      <c r="D29" s="11">
        <f>'Count the Cost'!D31</f>
        <v>0.03</v>
      </c>
      <c r="E29" s="11"/>
      <c r="F29" s="9">
        <f>F12*D29</f>
        <v>0</v>
      </c>
      <c r="G29" s="11">
        <f>'Count the Cost'!F31</f>
        <v>0.03</v>
      </c>
      <c r="H29" s="9">
        <f>H12*G29</f>
        <v>0</v>
      </c>
      <c r="I29" s="11">
        <f>'Count the Cost'!H31</f>
        <v>0.03</v>
      </c>
      <c r="J29" s="9">
        <f>J12*I29</f>
        <v>0</v>
      </c>
      <c r="K29" s="11">
        <f>'Count the Cost'!J31</f>
        <v>0.03</v>
      </c>
      <c r="L29" s="9">
        <f>L12*K29</f>
        <v>0</v>
      </c>
      <c r="M29" s="11">
        <f>'Count the Cost'!L31</f>
        <v>0.03</v>
      </c>
      <c r="N29" s="9">
        <f>N12*M29</f>
        <v>0</v>
      </c>
      <c r="O29" s="149"/>
      <c r="P29" s="149"/>
    </row>
    <row r="30" spans="1:16" ht="12.75">
      <c r="A30" s="5"/>
      <c r="B30" s="5"/>
      <c r="C30" s="5"/>
      <c r="D30" s="11"/>
      <c r="E30" s="11"/>
      <c r="F30" s="18" t="s">
        <v>52</v>
      </c>
      <c r="G30" s="18" t="s">
        <v>52</v>
      </c>
      <c r="H30" s="18" t="s">
        <v>52</v>
      </c>
      <c r="I30" s="18" t="s">
        <v>52</v>
      </c>
      <c r="J30" s="18" t="s">
        <v>52</v>
      </c>
      <c r="K30" s="18" t="s">
        <v>52</v>
      </c>
      <c r="L30" s="18" t="s">
        <v>52</v>
      </c>
      <c r="M30" s="18" t="s">
        <v>52</v>
      </c>
      <c r="N30" s="18" t="s">
        <v>52</v>
      </c>
      <c r="O30" s="149"/>
      <c r="P30" s="149"/>
    </row>
    <row r="31" spans="1:16" ht="12.75">
      <c r="A31" s="4"/>
      <c r="B31" s="4" t="s">
        <v>95</v>
      </c>
      <c r="C31" s="5"/>
      <c r="D31" s="11"/>
      <c r="E31" s="11"/>
      <c r="F31" s="9">
        <f>'Count the Cost'!D11/12</f>
        <v>0</v>
      </c>
      <c r="G31" s="11"/>
      <c r="H31" s="9">
        <f>'Count the Cost'!F11/12</f>
        <v>0</v>
      </c>
      <c r="I31" s="11"/>
      <c r="J31" s="9">
        <f>'Count the Cost'!H11/12</f>
        <v>0</v>
      </c>
      <c r="K31" s="11"/>
      <c r="L31" s="9">
        <f>'Count the Cost'!J11/12</f>
        <v>0</v>
      </c>
      <c r="M31" s="11"/>
      <c r="N31" s="9">
        <f>'Count the Cost'!L11/12</f>
        <v>0</v>
      </c>
      <c r="O31" s="149"/>
      <c r="P31" s="149"/>
    </row>
    <row r="32" spans="1:16" ht="12.75">
      <c r="A32" s="5"/>
      <c r="B32" s="5"/>
      <c r="C32" s="5"/>
      <c r="D32" s="11"/>
      <c r="E32" s="11"/>
      <c r="F32" s="18" t="s">
        <v>52</v>
      </c>
      <c r="G32" s="18" t="s">
        <v>52</v>
      </c>
      <c r="H32" s="18" t="s">
        <v>52</v>
      </c>
      <c r="I32" s="18" t="s">
        <v>52</v>
      </c>
      <c r="J32" s="18" t="s">
        <v>52</v>
      </c>
      <c r="K32" s="18" t="s">
        <v>52</v>
      </c>
      <c r="L32" s="18" t="s">
        <v>52</v>
      </c>
      <c r="M32" s="18" t="s">
        <v>52</v>
      </c>
      <c r="N32" s="18" t="s">
        <v>52</v>
      </c>
      <c r="O32" s="149"/>
      <c r="P32" s="149"/>
    </row>
    <row r="33" spans="1:16" ht="12.75">
      <c r="A33" s="4" t="s">
        <v>96</v>
      </c>
      <c r="B33" s="5"/>
      <c r="C33" s="4"/>
      <c r="D33" s="11">
        <f>'Count the Cost'!D32</f>
        <v>0.4</v>
      </c>
      <c r="E33" s="11"/>
      <c r="F33" s="9">
        <f>F12*D33</f>
        <v>0</v>
      </c>
      <c r="G33" s="11">
        <f>'Count the Cost'!F32</f>
        <v>0.4</v>
      </c>
      <c r="H33" s="9">
        <f>H12*G33</f>
        <v>0</v>
      </c>
      <c r="I33" s="11">
        <f>'Count the Cost'!H32</f>
        <v>0.4</v>
      </c>
      <c r="J33" s="9">
        <f>J12*I33</f>
        <v>0</v>
      </c>
      <c r="K33" s="11">
        <f>'Count the Cost'!J32</f>
        <v>0.4</v>
      </c>
      <c r="L33" s="9">
        <f>L12*K33</f>
        <v>0</v>
      </c>
      <c r="M33" s="11">
        <f>'Count the Cost'!L32</f>
        <v>0.4</v>
      </c>
      <c r="N33" s="9">
        <f>N12*M33</f>
        <v>0</v>
      </c>
      <c r="O33" s="149"/>
      <c r="P33" s="149"/>
    </row>
    <row r="34" spans="1:16" ht="12.75">
      <c r="A34" s="4" t="s">
        <v>98</v>
      </c>
      <c r="B34" s="5"/>
      <c r="C34" s="4"/>
      <c r="D34" s="11"/>
      <c r="E34" s="11"/>
      <c r="F34" s="9">
        <f>F14</f>
        <v>0</v>
      </c>
      <c r="G34" s="11"/>
      <c r="H34" s="9">
        <f>H14</f>
        <v>0</v>
      </c>
      <c r="I34" s="11"/>
      <c r="J34" s="9">
        <f>J14</f>
        <v>0</v>
      </c>
      <c r="K34" s="11"/>
      <c r="L34" s="9">
        <f>L14</f>
        <v>0</v>
      </c>
      <c r="M34" s="11"/>
      <c r="N34" s="9">
        <f>N14</f>
        <v>0</v>
      </c>
      <c r="O34" s="149"/>
      <c r="P34" s="149"/>
    </row>
    <row r="35" spans="1:16" ht="12.75">
      <c r="A35" s="5"/>
      <c r="B35" s="5"/>
      <c r="C35" s="5"/>
      <c r="D35" s="11"/>
      <c r="E35" s="11"/>
      <c r="F35" s="18" t="s">
        <v>99</v>
      </c>
      <c r="G35" s="9"/>
      <c r="H35" s="18" t="s">
        <v>99</v>
      </c>
      <c r="I35" s="9"/>
      <c r="J35" s="18" t="s">
        <v>99</v>
      </c>
      <c r="K35" s="9"/>
      <c r="L35" s="18" t="s">
        <v>99</v>
      </c>
      <c r="M35" s="9"/>
      <c r="N35" s="18" t="s">
        <v>99</v>
      </c>
      <c r="O35" s="149"/>
      <c r="P35" s="149"/>
    </row>
    <row r="36" spans="1:16" ht="12.75">
      <c r="A36" s="5"/>
      <c r="B36" s="5"/>
      <c r="C36" s="4" t="s">
        <v>100</v>
      </c>
      <c r="D36" s="11"/>
      <c r="E36" s="11"/>
      <c r="F36" s="9">
        <f>(F33+F34)-F31</f>
        <v>0</v>
      </c>
      <c r="G36" s="11"/>
      <c r="H36" s="9">
        <f>(H33+H34)-H31</f>
        <v>0</v>
      </c>
      <c r="I36" s="11"/>
      <c r="J36" s="9">
        <f>(J33+J34)-J31</f>
        <v>0</v>
      </c>
      <c r="K36" s="11"/>
      <c r="L36" s="9">
        <f>(L33+L34)-L31</f>
        <v>0</v>
      </c>
      <c r="M36" s="11"/>
      <c r="N36" s="9">
        <f>(N33+N34)-N31</f>
        <v>0</v>
      </c>
      <c r="O36" s="149"/>
      <c r="P36" s="149"/>
    </row>
    <row r="37" spans="1:16" ht="12.75">
      <c r="A37" s="5"/>
      <c r="B37" s="5"/>
      <c r="C37" s="5"/>
      <c r="D37" s="11"/>
      <c r="E37" s="11"/>
      <c r="F37" s="9"/>
      <c r="G37" s="11"/>
      <c r="H37" s="9"/>
      <c r="I37" s="11"/>
      <c r="J37" s="9"/>
      <c r="K37" s="11"/>
      <c r="L37" s="9"/>
      <c r="M37" s="11"/>
      <c r="N37" s="9"/>
      <c r="O37" s="149"/>
      <c r="P37" s="149"/>
    </row>
    <row r="38" spans="1:16" ht="12.75">
      <c r="A38" s="4"/>
      <c r="B38" s="4"/>
      <c r="C38" s="5"/>
      <c r="D38" s="11"/>
      <c r="E38" s="11"/>
      <c r="F38" s="18" t="s">
        <v>52</v>
      </c>
      <c r="G38" s="18" t="s">
        <v>52</v>
      </c>
      <c r="H38" s="18" t="s">
        <v>52</v>
      </c>
      <c r="I38" s="18" t="s">
        <v>52</v>
      </c>
      <c r="J38" s="18" t="s">
        <v>52</v>
      </c>
      <c r="K38" s="18" t="s">
        <v>52</v>
      </c>
      <c r="L38" s="18" t="s">
        <v>52</v>
      </c>
      <c r="M38" s="18" t="s">
        <v>52</v>
      </c>
      <c r="N38" s="18" t="s">
        <v>52</v>
      </c>
      <c r="O38" s="149"/>
      <c r="P38" s="149"/>
    </row>
    <row r="39" spans="1:16" ht="12.75">
      <c r="A39" s="4"/>
      <c r="B39" s="4" t="s">
        <v>155</v>
      </c>
      <c r="C39" s="5"/>
      <c r="D39" s="11"/>
      <c r="E39" s="11"/>
      <c r="F39" s="9">
        <f>'Count the Cost'!D21</f>
        <v>0</v>
      </c>
      <c r="G39" s="11"/>
      <c r="H39" s="9">
        <f>'Count the Cost'!F21</f>
        <v>0</v>
      </c>
      <c r="I39" s="11"/>
      <c r="J39" s="9">
        <f>'Count the Cost'!H21</f>
        <v>0</v>
      </c>
      <c r="K39" s="11"/>
      <c r="L39" s="9">
        <f>'Count the Cost'!J21</f>
        <v>0</v>
      </c>
      <c r="M39" s="11"/>
      <c r="N39" s="9">
        <f>'Count the Cost'!L21</f>
        <v>0</v>
      </c>
      <c r="O39" s="149"/>
      <c r="P39" s="149"/>
    </row>
    <row r="40" spans="1:16" ht="12.75">
      <c r="A40" s="5"/>
      <c r="B40" s="5"/>
      <c r="C40" s="5"/>
      <c r="D40" s="11"/>
      <c r="E40" s="11"/>
      <c r="F40" s="18" t="s">
        <v>52</v>
      </c>
      <c r="G40" s="18" t="s">
        <v>52</v>
      </c>
      <c r="H40" s="18" t="s">
        <v>52</v>
      </c>
      <c r="I40" s="18" t="s">
        <v>52</v>
      </c>
      <c r="J40" s="18" t="s">
        <v>52</v>
      </c>
      <c r="K40" s="18" t="s">
        <v>52</v>
      </c>
      <c r="L40" s="18" t="s">
        <v>52</v>
      </c>
      <c r="M40" s="18" t="s">
        <v>52</v>
      </c>
      <c r="N40" s="18" t="s">
        <v>52</v>
      </c>
      <c r="O40" s="149"/>
      <c r="P40" s="149"/>
    </row>
    <row r="41" spans="1:16" ht="12.75">
      <c r="A41" s="4" t="s">
        <v>96</v>
      </c>
      <c r="B41" s="5"/>
      <c r="C41" s="4"/>
      <c r="D41" s="11">
        <f>'Count the Cost'!D33</f>
        <v>0.2</v>
      </c>
      <c r="E41" s="11"/>
      <c r="F41" s="9">
        <f>F12*D41</f>
        <v>0</v>
      </c>
      <c r="G41" s="11">
        <f>'Count the Cost'!F33</f>
        <v>0.2</v>
      </c>
      <c r="H41" s="9">
        <f>H12*G41</f>
        <v>0</v>
      </c>
      <c r="I41" s="11">
        <f>'Count the Cost'!H33</f>
        <v>0.2</v>
      </c>
      <c r="J41" s="9">
        <f>J12*I41</f>
        <v>0</v>
      </c>
      <c r="K41" s="11">
        <f>'Count the Cost'!J33</f>
        <v>0.2</v>
      </c>
      <c r="L41" s="9">
        <f>L12*K41</f>
        <v>0</v>
      </c>
      <c r="M41" s="11">
        <f>'Count the Cost'!L33</f>
        <v>0.2</v>
      </c>
      <c r="N41" s="9">
        <f>N12*M41</f>
        <v>0</v>
      </c>
      <c r="O41" s="149"/>
      <c r="P41" s="149"/>
    </row>
    <row r="42" spans="1:16" ht="12.75">
      <c r="A42" s="4" t="s">
        <v>98</v>
      </c>
      <c r="B42" s="5"/>
      <c r="C42" s="4"/>
      <c r="D42" s="11"/>
      <c r="E42" s="11"/>
      <c r="F42" s="9">
        <f>F16</f>
        <v>0</v>
      </c>
      <c r="G42" s="11"/>
      <c r="H42" s="9">
        <f>H16</f>
        <v>0</v>
      </c>
      <c r="I42" s="11"/>
      <c r="J42" s="9">
        <f>J16</f>
        <v>0</v>
      </c>
      <c r="K42" s="11"/>
      <c r="L42" s="9">
        <f>L16</f>
        <v>0</v>
      </c>
      <c r="M42" s="11"/>
      <c r="N42" s="9">
        <f>N16</f>
        <v>0</v>
      </c>
      <c r="O42" s="149"/>
      <c r="P42" s="149"/>
    </row>
    <row r="43" spans="1:16" ht="12.75">
      <c r="A43" s="5"/>
      <c r="B43" s="5"/>
      <c r="C43" s="5"/>
      <c r="D43" s="11"/>
      <c r="E43" s="11"/>
      <c r="F43" s="18" t="s">
        <v>99</v>
      </c>
      <c r="G43" s="11"/>
      <c r="H43" s="18" t="s">
        <v>99</v>
      </c>
      <c r="I43" s="11"/>
      <c r="J43" s="18" t="s">
        <v>99</v>
      </c>
      <c r="K43" s="11"/>
      <c r="L43" s="18" t="s">
        <v>99</v>
      </c>
      <c r="M43" s="11"/>
      <c r="N43" s="18" t="s">
        <v>99</v>
      </c>
      <c r="O43" s="149"/>
      <c r="P43" s="149"/>
    </row>
    <row r="44" spans="1:16" ht="12.75">
      <c r="A44" s="5"/>
      <c r="B44" s="5"/>
      <c r="C44" s="4" t="s">
        <v>100</v>
      </c>
      <c r="D44" s="11"/>
      <c r="E44" s="11"/>
      <c r="F44" s="9">
        <f>(F41+F42)-F39</f>
        <v>0</v>
      </c>
      <c r="G44" s="11"/>
      <c r="H44" s="9">
        <f>(H41+H42)-H39</f>
        <v>0</v>
      </c>
      <c r="I44" s="11"/>
      <c r="J44" s="9">
        <f>(J41+J42)-J39</f>
        <v>0</v>
      </c>
      <c r="K44" s="11"/>
      <c r="L44" s="9">
        <f>(L41+L42)-L39</f>
        <v>0</v>
      </c>
      <c r="M44" s="11"/>
      <c r="N44" s="9">
        <f>(N41+N42)-N39</f>
        <v>0</v>
      </c>
      <c r="O44" s="149"/>
      <c r="P44" s="149"/>
    </row>
    <row r="45" spans="1:16" ht="12.75">
      <c r="A45" s="5"/>
      <c r="B45" s="5"/>
      <c r="C45" s="5"/>
      <c r="D45" s="11"/>
      <c r="E45" s="11"/>
      <c r="F45" s="9"/>
      <c r="G45" s="11"/>
      <c r="H45" s="9"/>
      <c r="I45" s="11"/>
      <c r="J45" s="9"/>
      <c r="K45" s="11"/>
      <c r="L45" s="9"/>
      <c r="M45" s="11"/>
      <c r="N45" s="9"/>
      <c r="O45" s="149"/>
      <c r="P45" s="149"/>
    </row>
    <row r="46" spans="1:16" ht="12.75">
      <c r="A46" s="5"/>
      <c r="B46" s="5"/>
      <c r="C46" s="5"/>
      <c r="D46" s="11"/>
      <c r="E46" s="11"/>
      <c r="F46" s="18" t="s">
        <v>52</v>
      </c>
      <c r="G46" s="18" t="s">
        <v>52</v>
      </c>
      <c r="H46" s="18" t="s">
        <v>52</v>
      </c>
      <c r="I46" s="18" t="s">
        <v>52</v>
      </c>
      <c r="J46" s="18" t="s">
        <v>52</v>
      </c>
      <c r="K46" s="18" t="s">
        <v>52</v>
      </c>
      <c r="L46" s="18" t="s">
        <v>52</v>
      </c>
      <c r="M46" s="18" t="s">
        <v>52</v>
      </c>
      <c r="N46" s="18" t="s">
        <v>52</v>
      </c>
      <c r="O46" s="149"/>
      <c r="P46" s="149"/>
    </row>
    <row r="47" spans="1:16" ht="12.75">
      <c r="A47" s="4"/>
      <c r="B47" s="4" t="s">
        <v>103</v>
      </c>
      <c r="C47" s="5"/>
      <c r="D47" s="11"/>
      <c r="E47" s="11"/>
      <c r="F47" s="9">
        <f>'Count the Cost'!D16</f>
        <v>0</v>
      </c>
      <c r="G47" s="11"/>
      <c r="H47" s="9">
        <f>'Count the Cost'!F16</f>
        <v>0</v>
      </c>
      <c r="I47" s="11"/>
      <c r="J47" s="9">
        <f>'Count the Cost'!H16</f>
        <v>0</v>
      </c>
      <c r="K47" s="11"/>
      <c r="L47" s="9">
        <f>'Count the Cost'!J16</f>
        <v>0</v>
      </c>
      <c r="M47" s="11"/>
      <c r="N47" s="9">
        <f>'Count the Cost'!L16</f>
        <v>0</v>
      </c>
      <c r="O47" s="149"/>
      <c r="P47" s="149"/>
    </row>
    <row r="48" spans="1:16" ht="12.75">
      <c r="A48" s="5"/>
      <c r="B48" s="5"/>
      <c r="C48" s="5"/>
      <c r="D48" s="11"/>
      <c r="E48" s="11"/>
      <c r="F48" s="18" t="s">
        <v>52</v>
      </c>
      <c r="G48" s="18" t="s">
        <v>52</v>
      </c>
      <c r="H48" s="18" t="s">
        <v>52</v>
      </c>
      <c r="I48" s="18" t="s">
        <v>52</v>
      </c>
      <c r="J48" s="18" t="s">
        <v>52</v>
      </c>
      <c r="K48" s="18" t="s">
        <v>52</v>
      </c>
      <c r="L48" s="18" t="s">
        <v>52</v>
      </c>
      <c r="M48" s="18" t="s">
        <v>52</v>
      </c>
      <c r="N48" s="18" t="s">
        <v>52</v>
      </c>
      <c r="O48" s="149"/>
      <c r="P48" s="149"/>
    </row>
    <row r="49" spans="1:16" ht="12.75">
      <c r="A49" s="4" t="s">
        <v>96</v>
      </c>
      <c r="B49" s="5"/>
      <c r="C49" s="4"/>
      <c r="D49" s="11">
        <f>'Count the Cost'!D34</f>
        <v>0.3</v>
      </c>
      <c r="E49" s="11"/>
      <c r="F49" s="9">
        <f>F12*D49</f>
        <v>0</v>
      </c>
      <c r="G49" s="11">
        <f>'Count the Cost'!F34</f>
        <v>0.3</v>
      </c>
      <c r="H49" s="9">
        <f>H12*G49</f>
        <v>0</v>
      </c>
      <c r="I49" s="11">
        <f>'Count the Cost'!H34</f>
        <v>0.3</v>
      </c>
      <c r="J49" s="9">
        <f>J12*I49</f>
        <v>0</v>
      </c>
      <c r="K49" s="11">
        <f>'Count the Cost'!J34</f>
        <v>0.3</v>
      </c>
      <c r="L49" s="9">
        <f>L12*K49</f>
        <v>0</v>
      </c>
      <c r="M49" s="11">
        <f>'Count the Cost'!L34</f>
        <v>0.3</v>
      </c>
      <c r="N49" s="9">
        <f>N12*M49</f>
        <v>0</v>
      </c>
      <c r="O49" s="149"/>
      <c r="P49" s="149"/>
    </row>
    <row r="50" spans="1:16" ht="12.75">
      <c r="A50" s="4" t="s">
        <v>98</v>
      </c>
      <c r="B50" s="5"/>
      <c r="C50" s="4"/>
      <c r="D50" s="11"/>
      <c r="E50" s="11"/>
      <c r="F50" s="9">
        <f>F18</f>
        <v>0</v>
      </c>
      <c r="G50" s="11"/>
      <c r="H50" s="9">
        <f>H18</f>
        <v>0</v>
      </c>
      <c r="I50" s="11"/>
      <c r="J50" s="9">
        <f>J18</f>
        <v>0</v>
      </c>
      <c r="K50" s="11"/>
      <c r="L50" s="9">
        <f>L18</f>
        <v>0</v>
      </c>
      <c r="M50" s="11"/>
      <c r="N50" s="9">
        <f>N18</f>
        <v>0</v>
      </c>
      <c r="O50" s="149"/>
      <c r="P50" s="149"/>
    </row>
    <row r="51" spans="1:16" ht="12.75">
      <c r="A51" s="5"/>
      <c r="B51" s="5"/>
      <c r="C51" s="5"/>
      <c r="D51" s="11"/>
      <c r="E51" s="11"/>
      <c r="F51" s="18" t="s">
        <v>99</v>
      </c>
      <c r="G51" s="11"/>
      <c r="H51" s="18" t="s">
        <v>99</v>
      </c>
      <c r="I51" s="11"/>
      <c r="J51" s="18" t="s">
        <v>99</v>
      </c>
      <c r="K51" s="11"/>
      <c r="L51" s="18" t="s">
        <v>99</v>
      </c>
      <c r="M51" s="11"/>
      <c r="N51" s="18" t="s">
        <v>99</v>
      </c>
      <c r="O51" s="149"/>
      <c r="P51" s="149"/>
    </row>
    <row r="52" spans="1:16" ht="12.75">
      <c r="A52" s="5"/>
      <c r="B52" s="5"/>
      <c r="C52" s="4" t="s">
        <v>100</v>
      </c>
      <c r="D52" s="11"/>
      <c r="E52" s="11"/>
      <c r="F52" s="9">
        <f>(F49+F50)-F47</f>
        <v>0</v>
      </c>
      <c r="G52" s="11"/>
      <c r="H52" s="9">
        <f>(H49+H50)-H47</f>
        <v>0</v>
      </c>
      <c r="I52" s="5"/>
      <c r="J52" s="9">
        <f>(J49+J50)-J47</f>
        <v>0</v>
      </c>
      <c r="K52" s="5"/>
      <c r="L52" s="9">
        <f>(L49+L50)-L47</f>
        <v>0</v>
      </c>
      <c r="M52" s="5"/>
      <c r="N52" s="9">
        <f>(N49+N50)-N47</f>
        <v>0</v>
      </c>
      <c r="O52" s="149"/>
      <c r="P52" s="149"/>
    </row>
    <row r="53" spans="1:16" ht="12.75">
      <c r="A53" s="5"/>
      <c r="B53" s="5"/>
      <c r="C53" s="5"/>
      <c r="D53" s="11"/>
      <c r="E53" s="11"/>
      <c r="F53" s="18" t="s">
        <v>52</v>
      </c>
      <c r="G53" s="5"/>
      <c r="H53" s="18" t="s">
        <v>52</v>
      </c>
      <c r="I53" s="5"/>
      <c r="J53" s="18" t="s">
        <v>52</v>
      </c>
      <c r="K53" s="5"/>
      <c r="L53" s="18" t="s">
        <v>52</v>
      </c>
      <c r="M53" s="5"/>
      <c r="N53" s="18" t="s">
        <v>52</v>
      </c>
      <c r="O53" s="149"/>
      <c r="P53" s="149"/>
    </row>
    <row r="54" spans="1:16" ht="12.75">
      <c r="A54" s="5"/>
      <c r="B54" s="5"/>
      <c r="C54" s="5"/>
      <c r="D54" s="11"/>
      <c r="E54" s="11"/>
      <c r="F54" s="9"/>
      <c r="G54" s="5"/>
      <c r="H54" s="9"/>
      <c r="I54" s="5"/>
      <c r="J54" s="9"/>
      <c r="K54" s="5"/>
      <c r="L54" s="9"/>
      <c r="M54" s="5"/>
      <c r="N54" s="9"/>
      <c r="O54" s="149"/>
      <c r="P54" s="149"/>
    </row>
    <row r="55" spans="1:16" ht="12.75">
      <c r="A55" s="5"/>
      <c r="B55" s="5"/>
      <c r="C55" s="4" t="s">
        <v>137</v>
      </c>
      <c r="D55" s="11"/>
      <c r="E55" s="11"/>
      <c r="F55" s="9">
        <f>F26+F31+F39+F47</f>
        <v>0</v>
      </c>
      <c r="G55" s="5"/>
      <c r="H55" s="9">
        <f>H26+H31+H39+H47</f>
        <v>0</v>
      </c>
      <c r="I55" s="5"/>
      <c r="J55" s="9">
        <f>J26+J31+J39+J47</f>
        <v>0</v>
      </c>
      <c r="K55" s="5"/>
      <c r="L55" s="9">
        <f>L26+L31+L39+L47</f>
        <v>0</v>
      </c>
      <c r="M55" s="5"/>
      <c r="N55" s="9">
        <f>N26+N31+N39+N47</f>
        <v>0</v>
      </c>
      <c r="O55" s="149"/>
      <c r="P55" s="149"/>
    </row>
    <row r="56" spans="1:16" ht="12.75">
      <c r="A56" s="5"/>
      <c r="B56" s="5"/>
      <c r="C56" s="4" t="s">
        <v>138</v>
      </c>
      <c r="D56" s="11"/>
      <c r="E56" s="11"/>
      <c r="F56" s="9">
        <f>F55*12</f>
        <v>0</v>
      </c>
      <c r="G56" s="5"/>
      <c r="H56" s="9">
        <f>H55*12</f>
        <v>0</v>
      </c>
      <c r="I56" s="5"/>
      <c r="J56" s="9">
        <f>J55*12</f>
        <v>0</v>
      </c>
      <c r="K56" s="5"/>
      <c r="L56" s="9">
        <f>L55*12</f>
        <v>0</v>
      </c>
      <c r="M56" s="5"/>
      <c r="N56" s="9">
        <f>N55*12</f>
        <v>0</v>
      </c>
      <c r="O56" s="149"/>
      <c r="P56" s="149"/>
    </row>
    <row r="57" spans="1:16" ht="12.75">
      <c r="A57" s="5"/>
      <c r="B57" s="5"/>
      <c r="C57" s="4" t="s">
        <v>139</v>
      </c>
      <c r="D57" s="11"/>
      <c r="E57" s="11"/>
      <c r="F57" s="9">
        <f>F56/52</f>
        <v>0</v>
      </c>
      <c r="G57" s="5"/>
      <c r="H57" s="9">
        <f>H56/52</f>
        <v>0</v>
      </c>
      <c r="I57" s="5"/>
      <c r="J57" s="9">
        <f>J56/52</f>
        <v>0</v>
      </c>
      <c r="K57" s="5"/>
      <c r="L57" s="9">
        <f>L56/52</f>
        <v>0</v>
      </c>
      <c r="M57" s="5"/>
      <c r="N57" s="9">
        <f>N56/52</f>
        <v>0</v>
      </c>
      <c r="O57" s="149"/>
      <c r="P57" s="149"/>
    </row>
    <row r="58" spans="1:16" ht="12.75">
      <c r="A58" s="5"/>
      <c r="B58" s="5"/>
      <c r="C58" s="5"/>
      <c r="D58" s="11"/>
      <c r="E58" s="11"/>
      <c r="F58" s="9"/>
      <c r="G58" s="5"/>
      <c r="H58" s="9"/>
      <c r="I58" s="4" t="s">
        <v>35</v>
      </c>
      <c r="J58" s="9"/>
      <c r="K58" s="5"/>
      <c r="L58" s="9"/>
      <c r="M58" s="5"/>
      <c r="N58" s="9"/>
      <c r="O58" s="149"/>
      <c r="P58" s="149"/>
    </row>
    <row r="59" spans="1:16" ht="12.75">
      <c r="A59" s="5"/>
      <c r="B59" s="5"/>
      <c r="C59" s="5"/>
      <c r="D59" s="11"/>
      <c r="E59" s="11"/>
      <c r="F59" s="9"/>
      <c r="G59" s="5"/>
      <c r="H59" s="9"/>
      <c r="I59" s="5"/>
      <c r="J59" s="9"/>
      <c r="K59" s="5"/>
      <c r="L59" s="9"/>
      <c r="M59" s="5"/>
      <c r="N59" s="9"/>
      <c r="O59" s="149"/>
      <c r="P59" s="149"/>
    </row>
    <row r="60" spans="1:16" ht="12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149"/>
      <c r="P60" s="149"/>
    </row>
    <row r="61" spans="1:16" ht="12.7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149"/>
      <c r="P61" s="149"/>
    </row>
    <row r="62" spans="1:16">
      <c r="A62" s="149"/>
      <c r="B62" s="149"/>
      <c r="C62" s="149"/>
      <c r="D62" s="149"/>
      <c r="E62" s="149"/>
      <c r="F62" s="149"/>
      <c r="G62" s="149"/>
      <c r="H62" s="149"/>
      <c r="I62" s="149"/>
      <c r="J62" s="149"/>
      <c r="K62" s="149"/>
      <c r="L62" s="149"/>
      <c r="M62" s="149"/>
      <c r="N62" s="149"/>
      <c r="O62" s="149"/>
      <c r="P62" s="149"/>
    </row>
    <row r="63" spans="1:16">
      <c r="A63" s="149"/>
      <c r="B63" s="149"/>
      <c r="C63" s="149"/>
      <c r="D63" s="149"/>
      <c r="E63" s="149"/>
      <c r="F63" s="149"/>
      <c r="G63" s="149"/>
      <c r="H63" s="149"/>
      <c r="I63" s="149"/>
      <c r="J63" s="149"/>
      <c r="K63" s="149"/>
      <c r="L63" s="149"/>
      <c r="M63" s="149"/>
      <c r="N63" s="149"/>
      <c r="O63" s="149"/>
      <c r="P63" s="149"/>
    </row>
    <row r="64" spans="1:16">
      <c r="A64" s="149"/>
      <c r="B64" s="149"/>
      <c r="C64" s="149"/>
      <c r="D64" s="150"/>
      <c r="E64" s="150"/>
      <c r="F64" s="151"/>
      <c r="G64" s="149"/>
      <c r="H64" s="151"/>
      <c r="I64" s="149"/>
      <c r="J64" s="151"/>
      <c r="K64" s="149"/>
      <c r="L64" s="151"/>
      <c r="M64" s="149"/>
      <c r="N64" s="151"/>
      <c r="O64" s="149"/>
      <c r="P64" s="149"/>
    </row>
    <row r="65" spans="4:14">
      <c r="D65" s="2"/>
      <c r="E65" s="2"/>
      <c r="F65" s="1"/>
      <c r="H65" s="1"/>
      <c r="J65" s="1"/>
      <c r="L65" s="1"/>
      <c r="N65" s="1"/>
    </row>
    <row r="66" spans="4:14">
      <c r="D66" s="2"/>
      <c r="E66" s="2"/>
      <c r="F66" s="1"/>
    </row>
    <row r="67" spans="4:14">
      <c r="D67" s="2"/>
      <c r="E67" s="2"/>
      <c r="F67" s="1"/>
    </row>
    <row r="68" spans="4:14">
      <c r="D68" s="2"/>
      <c r="E68" s="2"/>
      <c r="F68" s="1"/>
    </row>
    <row r="69" spans="4:14">
      <c r="D69" s="2"/>
      <c r="E69" s="2"/>
    </row>
    <row r="70" spans="4:14">
      <c r="D70" s="2"/>
      <c r="E70" s="2"/>
    </row>
    <row r="71" spans="4:14">
      <c r="D71" s="2"/>
      <c r="E71" s="2"/>
      <c r="H71" s="22"/>
    </row>
  </sheetData>
  <sheetProtection password="C9A9" sheet="1"/>
  <phoneticPr fontId="6" type="noConversion"/>
  <pageMargins left="0.75" right="0.75" top="1" bottom="1" header="0.5" footer="0.5"/>
  <pageSetup scale="7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1021"/>
  <sheetViews>
    <sheetView showGridLines="0" zoomScaleNormal="100" workbookViewId="0">
      <selection activeCell="AK19" sqref="AK19"/>
    </sheetView>
  </sheetViews>
  <sheetFormatPr defaultRowHeight="12"/>
  <cols>
    <col min="1" max="1" width="17.875" style="36" bestFit="1" customWidth="1"/>
    <col min="2" max="2" width="1.125" style="36" customWidth="1"/>
    <col min="3" max="3" width="7.125" style="36" bestFit="1" customWidth="1"/>
    <col min="4" max="4" width="1.125" style="36" customWidth="1"/>
    <col min="5" max="5" width="7.625" style="36" customWidth="1"/>
    <col min="6" max="6" width="1.375" style="36" bestFit="1" customWidth="1"/>
    <col min="7" max="7" width="7.625" style="36" customWidth="1"/>
    <col min="8" max="8" width="1.375" style="36" bestFit="1" customWidth="1"/>
    <col min="9" max="9" width="7.625" style="36" customWidth="1"/>
    <col min="10" max="10" width="1.375" style="36" bestFit="1" customWidth="1"/>
    <col min="11" max="11" width="7.625" style="36" customWidth="1"/>
    <col min="12" max="12" width="1.375" style="36" bestFit="1" customWidth="1"/>
    <col min="13" max="13" width="7.125" style="36" bestFit="1" customWidth="1"/>
    <col min="14" max="14" width="1.375" style="36" bestFit="1" customWidth="1"/>
    <col min="15" max="15" width="7.125" style="36" bestFit="1" customWidth="1"/>
    <col min="16" max="16" width="1.375" style="36" bestFit="1" customWidth="1"/>
    <col min="17" max="17" width="7.125" style="36" bestFit="1" customWidth="1"/>
    <col min="18" max="18" width="1.375" style="36" bestFit="1" customWidth="1"/>
    <col min="19" max="19" width="7.125" style="36" bestFit="1" customWidth="1"/>
    <col min="20" max="20" width="1.375" style="36" bestFit="1" customWidth="1"/>
    <col min="21" max="21" width="7.125" style="36" bestFit="1" customWidth="1"/>
    <col min="22" max="22" width="1.375" style="36" bestFit="1" customWidth="1"/>
    <col min="23" max="23" width="7.625" style="36" customWidth="1"/>
    <col min="24" max="24" width="1.375" style="36" bestFit="1" customWidth="1"/>
    <col min="25" max="25" width="7.625" style="36" customWidth="1"/>
    <col min="26" max="26" width="1.375" style="36" bestFit="1" customWidth="1"/>
    <col min="27" max="27" width="7.125" style="36" bestFit="1" customWidth="1"/>
    <col min="28" max="28" width="1.375" style="36" bestFit="1" customWidth="1"/>
    <col min="29" max="29" width="7.125" style="36" bestFit="1" customWidth="1"/>
    <col min="30" max="30" width="1.375" style="36" bestFit="1" customWidth="1"/>
    <col min="31" max="31" width="7.625" style="36" customWidth="1"/>
    <col min="32" max="32" width="1.375" style="36" bestFit="1" customWidth="1"/>
    <col min="33" max="16384" width="9" style="36"/>
  </cols>
  <sheetData>
    <row r="1" spans="1:32" ht="12.75">
      <c r="A1" s="4" t="str">
        <f>'Count the Cost'!B1</f>
        <v>Sample Church</v>
      </c>
      <c r="B1" s="4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4"/>
    </row>
    <row r="2" spans="1:32" ht="12.75">
      <c r="A2" s="58">
        <f>'Count the Cost'!D2</f>
        <v>2015</v>
      </c>
      <c r="B2" s="4" t="s">
        <v>37</v>
      </c>
      <c r="C2" s="7" t="s">
        <v>38</v>
      </c>
      <c r="D2" s="7" t="s">
        <v>37</v>
      </c>
      <c r="E2" s="7" t="s">
        <v>39</v>
      </c>
      <c r="F2" s="7" t="s">
        <v>37</v>
      </c>
      <c r="G2" s="7" t="s">
        <v>6</v>
      </c>
      <c r="H2" s="7" t="s">
        <v>37</v>
      </c>
      <c r="I2" s="7" t="s">
        <v>40</v>
      </c>
      <c r="J2" s="7" t="s">
        <v>37</v>
      </c>
      <c r="K2" s="7" t="s">
        <v>41</v>
      </c>
      <c r="L2" s="7" t="s">
        <v>37</v>
      </c>
      <c r="M2" s="7" t="s">
        <v>42</v>
      </c>
      <c r="N2" s="7" t="s">
        <v>37</v>
      </c>
      <c r="O2" s="7" t="s">
        <v>43</v>
      </c>
      <c r="P2" s="7" t="s">
        <v>37</v>
      </c>
      <c r="Q2" s="7" t="s">
        <v>44</v>
      </c>
      <c r="R2" s="7" t="s">
        <v>37</v>
      </c>
      <c r="S2" s="7" t="s">
        <v>45</v>
      </c>
      <c r="T2" s="7" t="s">
        <v>37</v>
      </c>
      <c r="U2" s="7" t="s">
        <v>46</v>
      </c>
      <c r="V2" s="7" t="s">
        <v>37</v>
      </c>
      <c r="W2" s="7" t="s">
        <v>47</v>
      </c>
      <c r="X2" s="7" t="s">
        <v>37</v>
      </c>
      <c r="Y2" s="7" t="s">
        <v>48</v>
      </c>
      <c r="Z2" s="7" t="s">
        <v>37</v>
      </c>
      <c r="AA2" s="7" t="s">
        <v>49</v>
      </c>
      <c r="AB2" s="7" t="s">
        <v>37</v>
      </c>
      <c r="AC2" s="7" t="s">
        <v>50</v>
      </c>
      <c r="AD2" s="7" t="s">
        <v>37</v>
      </c>
      <c r="AE2" s="7" t="s">
        <v>51</v>
      </c>
      <c r="AF2" s="4" t="s">
        <v>37</v>
      </c>
    </row>
    <row r="3" spans="1:32" ht="12.75">
      <c r="A3" s="15" t="s">
        <v>52</v>
      </c>
      <c r="B3" s="15" t="s">
        <v>52</v>
      </c>
      <c r="C3" s="15" t="s">
        <v>52</v>
      </c>
      <c r="D3" s="15" t="s">
        <v>52</v>
      </c>
      <c r="E3" s="15" t="s">
        <v>52</v>
      </c>
      <c r="F3" s="15" t="s">
        <v>52</v>
      </c>
      <c r="G3" s="15" t="s">
        <v>52</v>
      </c>
      <c r="H3" s="15" t="s">
        <v>52</v>
      </c>
      <c r="I3" s="15" t="s">
        <v>52</v>
      </c>
      <c r="J3" s="15" t="s">
        <v>52</v>
      </c>
      <c r="K3" s="15" t="s">
        <v>52</v>
      </c>
      <c r="L3" s="15" t="s">
        <v>52</v>
      </c>
      <c r="M3" s="15" t="s">
        <v>52</v>
      </c>
      <c r="N3" s="15" t="s">
        <v>52</v>
      </c>
      <c r="O3" s="15" t="s">
        <v>52</v>
      </c>
      <c r="P3" s="15" t="s">
        <v>52</v>
      </c>
      <c r="Q3" s="15" t="s">
        <v>52</v>
      </c>
      <c r="R3" s="15" t="s">
        <v>52</v>
      </c>
      <c r="S3" s="15" t="s">
        <v>52</v>
      </c>
      <c r="T3" s="15" t="s">
        <v>52</v>
      </c>
      <c r="U3" s="15" t="s">
        <v>52</v>
      </c>
      <c r="V3" s="15" t="s">
        <v>52</v>
      </c>
      <c r="W3" s="15" t="s">
        <v>52</v>
      </c>
      <c r="X3" s="15" t="s">
        <v>52</v>
      </c>
      <c r="Y3" s="15" t="s">
        <v>52</v>
      </c>
      <c r="Z3" s="15" t="s">
        <v>52</v>
      </c>
      <c r="AA3" s="15" t="s">
        <v>52</v>
      </c>
      <c r="AB3" s="15" t="s">
        <v>52</v>
      </c>
      <c r="AC3" s="15" t="s">
        <v>52</v>
      </c>
      <c r="AD3" s="15" t="s">
        <v>52</v>
      </c>
      <c r="AE3" s="15" t="s">
        <v>52</v>
      </c>
      <c r="AF3" s="4" t="s">
        <v>37</v>
      </c>
    </row>
    <row r="4" spans="1:32" ht="12.75">
      <c r="A4" s="4" t="s">
        <v>153</v>
      </c>
      <c r="B4" s="4" t="s">
        <v>37</v>
      </c>
      <c r="C4" s="8">
        <f>C6/0.6</f>
        <v>0</v>
      </c>
      <c r="D4" s="12" t="s">
        <v>37</v>
      </c>
      <c r="E4" s="8">
        <f>E6/0.6</f>
        <v>0</v>
      </c>
      <c r="F4" s="12" t="s">
        <v>37</v>
      </c>
      <c r="G4" s="8"/>
      <c r="H4" s="4" t="s">
        <v>37</v>
      </c>
      <c r="I4" s="8">
        <f>I6/0.6</f>
        <v>0</v>
      </c>
      <c r="J4" s="12" t="s">
        <v>37</v>
      </c>
      <c r="K4" s="8">
        <f>(($E$4-$C$4)/12)+I4</f>
        <v>0</v>
      </c>
      <c r="L4" s="12" t="s">
        <v>37</v>
      </c>
      <c r="M4" s="8">
        <f>(($E$4-$C$4)/12)+K4</f>
        <v>0</v>
      </c>
      <c r="N4" s="12" t="s">
        <v>37</v>
      </c>
      <c r="O4" s="8">
        <f>(($E$4-$C$4)/12)+M4</f>
        <v>0</v>
      </c>
      <c r="P4" s="12" t="s">
        <v>37</v>
      </c>
      <c r="Q4" s="8">
        <f>(($E$4-$C$4)/12)+O4</f>
        <v>0</v>
      </c>
      <c r="R4" s="12" t="s">
        <v>37</v>
      </c>
      <c r="S4" s="8">
        <f>(($E$4-$C$4)/12)+Q4</f>
        <v>0</v>
      </c>
      <c r="T4" s="12" t="s">
        <v>37</v>
      </c>
      <c r="U4" s="8">
        <f>(($E$4-$C$4)/12)+S4</f>
        <v>0</v>
      </c>
      <c r="V4" s="12" t="s">
        <v>37</v>
      </c>
      <c r="W4" s="8">
        <f>(($E$4-$C$4)/12)+U4</f>
        <v>0</v>
      </c>
      <c r="X4" s="12" t="s">
        <v>37</v>
      </c>
      <c r="Y4" s="8">
        <f>(($E$4-$C$4)/12)+W4</f>
        <v>0</v>
      </c>
      <c r="Z4" s="12" t="s">
        <v>37</v>
      </c>
      <c r="AA4" s="8">
        <f>(($E$4-$C$4)/12)+Y4</f>
        <v>0</v>
      </c>
      <c r="AB4" s="12" t="s">
        <v>37</v>
      </c>
      <c r="AC4" s="8">
        <f>(($E$4-$C$4)/12)+AA4</f>
        <v>0</v>
      </c>
      <c r="AD4" s="12" t="s">
        <v>37</v>
      </c>
      <c r="AE4" s="8">
        <f>(($E$4-$C$4)/12)+AC4</f>
        <v>0</v>
      </c>
      <c r="AF4" s="12" t="s">
        <v>37</v>
      </c>
    </row>
    <row r="5" spans="1:32" ht="12.75">
      <c r="A5" s="15" t="s">
        <v>52</v>
      </c>
      <c r="B5" s="4" t="s">
        <v>37</v>
      </c>
      <c r="C5" s="16" t="s">
        <v>52</v>
      </c>
      <c r="D5" s="12" t="s">
        <v>37</v>
      </c>
      <c r="E5" s="16" t="s">
        <v>52</v>
      </c>
      <c r="F5" s="12" t="s">
        <v>37</v>
      </c>
      <c r="G5" s="16" t="s">
        <v>52</v>
      </c>
      <c r="H5" s="4" t="s">
        <v>37</v>
      </c>
      <c r="I5" s="16" t="s">
        <v>52</v>
      </c>
      <c r="J5" s="12" t="s">
        <v>37</v>
      </c>
      <c r="K5" s="16" t="s">
        <v>52</v>
      </c>
      <c r="L5" s="12" t="s">
        <v>37</v>
      </c>
      <c r="M5" s="16" t="s">
        <v>52</v>
      </c>
      <c r="N5" s="12" t="s">
        <v>37</v>
      </c>
      <c r="O5" s="16" t="s">
        <v>52</v>
      </c>
      <c r="P5" s="12" t="s">
        <v>37</v>
      </c>
      <c r="Q5" s="16" t="s">
        <v>52</v>
      </c>
      <c r="R5" s="12" t="s">
        <v>37</v>
      </c>
      <c r="S5" s="16" t="s">
        <v>52</v>
      </c>
      <c r="T5" s="12" t="s">
        <v>37</v>
      </c>
      <c r="U5" s="16" t="s">
        <v>52</v>
      </c>
      <c r="V5" s="12" t="s">
        <v>37</v>
      </c>
      <c r="W5" s="16" t="s">
        <v>52</v>
      </c>
      <c r="X5" s="12" t="s">
        <v>37</v>
      </c>
      <c r="Y5" s="16" t="s">
        <v>52</v>
      </c>
      <c r="Z5" s="12" t="s">
        <v>37</v>
      </c>
      <c r="AA5" s="16" t="s">
        <v>52</v>
      </c>
      <c r="AB5" s="12" t="s">
        <v>37</v>
      </c>
      <c r="AC5" s="16" t="s">
        <v>52</v>
      </c>
      <c r="AD5" s="12" t="s">
        <v>37</v>
      </c>
      <c r="AE5" s="16" t="s">
        <v>52</v>
      </c>
      <c r="AF5" s="12" t="s">
        <v>37</v>
      </c>
    </row>
    <row r="6" spans="1:32" ht="12.75">
      <c r="A6" s="4" t="s">
        <v>89</v>
      </c>
      <c r="B6" s="4" t="s">
        <v>37</v>
      </c>
      <c r="C6" s="8">
        <f>'Data Entry'!B9</f>
        <v>0</v>
      </c>
      <c r="D6" s="12" t="s">
        <v>37</v>
      </c>
      <c r="E6" s="8">
        <f>C6*(1+'Count the Cost'!D26)</f>
        <v>0</v>
      </c>
      <c r="F6" s="12" t="s">
        <v>37</v>
      </c>
      <c r="G6" s="8">
        <f>AVERAGE(I6:AE6)</f>
        <v>0</v>
      </c>
      <c r="H6" s="4" t="s">
        <v>37</v>
      </c>
      <c r="I6" s="8">
        <f>(($E$6-$C$6)/12)+C6</f>
        <v>0</v>
      </c>
      <c r="J6" s="12" t="s">
        <v>37</v>
      </c>
      <c r="K6" s="8">
        <f>(($E$6-$C$6)/12)+I6</f>
        <v>0</v>
      </c>
      <c r="L6" s="12" t="s">
        <v>37</v>
      </c>
      <c r="M6" s="8">
        <f>(($E$6-$C$6)/12)+K6</f>
        <v>0</v>
      </c>
      <c r="N6" s="12" t="s">
        <v>37</v>
      </c>
      <c r="O6" s="8">
        <f>(($E$6-$C$6)/12)+M6</f>
        <v>0</v>
      </c>
      <c r="P6" s="12" t="s">
        <v>37</v>
      </c>
      <c r="Q6" s="8">
        <f>(($E$6-$C$6)/12)+O6</f>
        <v>0</v>
      </c>
      <c r="R6" s="12" t="s">
        <v>37</v>
      </c>
      <c r="S6" s="8">
        <f>(($E$6-$C$6)/12)+Q6</f>
        <v>0</v>
      </c>
      <c r="T6" s="12" t="s">
        <v>37</v>
      </c>
      <c r="U6" s="8">
        <f>(($E$6-$C$6)/12)+S6</f>
        <v>0</v>
      </c>
      <c r="V6" s="12" t="s">
        <v>37</v>
      </c>
      <c r="W6" s="8">
        <f>(($E$6-$C$6)/12)+U6</f>
        <v>0</v>
      </c>
      <c r="X6" s="12" t="s">
        <v>37</v>
      </c>
      <c r="Y6" s="8">
        <f>(($E$6-$C$6)/12)+W6</f>
        <v>0</v>
      </c>
      <c r="Z6" s="12" t="s">
        <v>37</v>
      </c>
      <c r="AA6" s="8">
        <f>(($E$6-$C$6)/12)+Y6</f>
        <v>0</v>
      </c>
      <c r="AB6" s="12" t="s">
        <v>37</v>
      </c>
      <c r="AC6" s="8">
        <f>(($E$6-$C$6)/12)+AA6</f>
        <v>0</v>
      </c>
      <c r="AD6" s="12" t="s">
        <v>37</v>
      </c>
      <c r="AE6" s="8">
        <f>(($E$6-$C$6)/12)+AC6</f>
        <v>0</v>
      </c>
      <c r="AF6" s="12" t="s">
        <v>37</v>
      </c>
    </row>
    <row r="7" spans="1:32" ht="12.75">
      <c r="A7" s="15" t="s">
        <v>52</v>
      </c>
      <c r="B7" s="4" t="s">
        <v>37</v>
      </c>
      <c r="C7" s="16" t="s">
        <v>52</v>
      </c>
      <c r="D7" s="12" t="s">
        <v>37</v>
      </c>
      <c r="E7" s="16" t="s">
        <v>52</v>
      </c>
      <c r="F7" s="12" t="s">
        <v>37</v>
      </c>
      <c r="G7" s="16" t="s">
        <v>52</v>
      </c>
      <c r="H7" s="4" t="s">
        <v>37</v>
      </c>
      <c r="I7" s="16" t="s">
        <v>52</v>
      </c>
      <c r="J7" s="12" t="s">
        <v>37</v>
      </c>
      <c r="K7" s="16" t="s">
        <v>52</v>
      </c>
      <c r="L7" s="12" t="s">
        <v>37</v>
      </c>
      <c r="M7" s="16" t="s">
        <v>52</v>
      </c>
      <c r="N7" s="12" t="s">
        <v>37</v>
      </c>
      <c r="O7" s="16" t="s">
        <v>52</v>
      </c>
      <c r="P7" s="12" t="s">
        <v>37</v>
      </c>
      <c r="Q7" s="16" t="s">
        <v>52</v>
      </c>
      <c r="R7" s="12" t="s">
        <v>37</v>
      </c>
      <c r="S7" s="16" t="s">
        <v>52</v>
      </c>
      <c r="T7" s="12" t="s">
        <v>37</v>
      </c>
      <c r="U7" s="16" t="s">
        <v>52</v>
      </c>
      <c r="V7" s="12" t="s">
        <v>37</v>
      </c>
      <c r="W7" s="16" t="s">
        <v>52</v>
      </c>
      <c r="X7" s="12" t="s">
        <v>37</v>
      </c>
      <c r="Y7" s="16" t="s">
        <v>52</v>
      </c>
      <c r="Z7" s="12" t="s">
        <v>37</v>
      </c>
      <c r="AA7" s="16" t="s">
        <v>52</v>
      </c>
      <c r="AB7" s="12" t="s">
        <v>37</v>
      </c>
      <c r="AC7" s="16" t="s">
        <v>52</v>
      </c>
      <c r="AD7" s="12" t="s">
        <v>37</v>
      </c>
      <c r="AE7" s="16" t="s">
        <v>52</v>
      </c>
      <c r="AF7" s="12" t="s">
        <v>37</v>
      </c>
    </row>
    <row r="8" spans="1:32" ht="12.75">
      <c r="A8" s="4" t="s">
        <v>59</v>
      </c>
      <c r="B8" s="4" t="s">
        <v>37</v>
      </c>
      <c r="C8" s="8">
        <f>C4/15</f>
        <v>0</v>
      </c>
      <c r="D8" s="12" t="s">
        <v>37</v>
      </c>
      <c r="E8" s="8">
        <f>E4/15</f>
        <v>0</v>
      </c>
      <c r="F8" s="12" t="s">
        <v>37</v>
      </c>
      <c r="G8" s="8"/>
      <c r="H8" s="4" t="s">
        <v>37</v>
      </c>
      <c r="I8" s="8">
        <f>(($E$8-$C$8)/12)+C8</f>
        <v>0</v>
      </c>
      <c r="J8" s="12" t="s">
        <v>37</v>
      </c>
      <c r="K8" s="8">
        <f>(($E$8-$C$8)/12)+I8</f>
        <v>0</v>
      </c>
      <c r="L8" s="12" t="s">
        <v>37</v>
      </c>
      <c r="M8" s="8">
        <f>(($E$8-$C$8)/12)+K8</f>
        <v>0</v>
      </c>
      <c r="N8" s="12" t="s">
        <v>37</v>
      </c>
      <c r="O8" s="8">
        <f>(($E$8-$C$8)/12)+M8</f>
        <v>0</v>
      </c>
      <c r="P8" s="12" t="s">
        <v>37</v>
      </c>
      <c r="Q8" s="8">
        <f>(($E$8-$C$8)/12)+O8</f>
        <v>0</v>
      </c>
      <c r="R8" s="12" t="s">
        <v>37</v>
      </c>
      <c r="S8" s="8">
        <f>(($E$8-$C$8)/12)+Q8</f>
        <v>0</v>
      </c>
      <c r="T8" s="12" t="s">
        <v>37</v>
      </c>
      <c r="U8" s="8">
        <f>(($E$8-$C$8)/12)+S8</f>
        <v>0</v>
      </c>
      <c r="V8" s="12" t="s">
        <v>37</v>
      </c>
      <c r="W8" s="8">
        <f>(($E$8-$C$8)/12)+U8</f>
        <v>0</v>
      </c>
      <c r="X8" s="12" t="s">
        <v>37</v>
      </c>
      <c r="Y8" s="8">
        <f>(($E$8-$C$8)/12)+W8</f>
        <v>0</v>
      </c>
      <c r="Z8" s="12" t="s">
        <v>37</v>
      </c>
      <c r="AA8" s="8">
        <f>(($E$8-$C$8)/12)+Y8</f>
        <v>0</v>
      </c>
      <c r="AB8" s="12" t="s">
        <v>37</v>
      </c>
      <c r="AC8" s="8">
        <f>(($E$8-$C$8)/12)+AA8</f>
        <v>0</v>
      </c>
      <c r="AD8" s="12" t="s">
        <v>37</v>
      </c>
      <c r="AE8" s="8">
        <f>(($E$8-$C$8)/12)+AC8</f>
        <v>0</v>
      </c>
      <c r="AF8" s="12" t="s">
        <v>37</v>
      </c>
    </row>
    <row r="9" spans="1:32" ht="12.75">
      <c r="A9" s="15" t="s">
        <v>52</v>
      </c>
      <c r="B9" s="4" t="s">
        <v>37</v>
      </c>
      <c r="C9" s="16" t="s">
        <v>52</v>
      </c>
      <c r="D9" s="12" t="s">
        <v>37</v>
      </c>
      <c r="E9" s="16" t="s">
        <v>52</v>
      </c>
      <c r="F9" s="12" t="s">
        <v>37</v>
      </c>
      <c r="G9" s="16" t="s">
        <v>52</v>
      </c>
      <c r="H9" s="4" t="s">
        <v>37</v>
      </c>
      <c r="I9" s="16" t="s">
        <v>52</v>
      </c>
      <c r="J9" s="12" t="s">
        <v>37</v>
      </c>
      <c r="K9" s="16" t="s">
        <v>52</v>
      </c>
      <c r="L9" s="12" t="s">
        <v>37</v>
      </c>
      <c r="M9" s="16" t="s">
        <v>52</v>
      </c>
      <c r="N9" s="12" t="s">
        <v>37</v>
      </c>
      <c r="O9" s="16" t="s">
        <v>52</v>
      </c>
      <c r="P9" s="12" t="s">
        <v>37</v>
      </c>
      <c r="Q9" s="16" t="s">
        <v>52</v>
      </c>
      <c r="R9" s="12" t="s">
        <v>37</v>
      </c>
      <c r="S9" s="16" t="s">
        <v>52</v>
      </c>
      <c r="T9" s="12" t="s">
        <v>37</v>
      </c>
      <c r="U9" s="16" t="s">
        <v>52</v>
      </c>
      <c r="V9" s="12" t="s">
        <v>37</v>
      </c>
      <c r="W9" s="16" t="s">
        <v>52</v>
      </c>
      <c r="X9" s="12" t="s">
        <v>37</v>
      </c>
      <c r="Y9" s="16" t="s">
        <v>52</v>
      </c>
      <c r="Z9" s="12" t="s">
        <v>37</v>
      </c>
      <c r="AA9" s="16" t="s">
        <v>52</v>
      </c>
      <c r="AB9" s="12" t="s">
        <v>37</v>
      </c>
      <c r="AC9" s="16" t="s">
        <v>52</v>
      </c>
      <c r="AD9" s="12" t="s">
        <v>37</v>
      </c>
      <c r="AE9" s="16" t="s">
        <v>52</v>
      </c>
      <c r="AF9" s="12" t="s">
        <v>37</v>
      </c>
    </row>
    <row r="10" spans="1:32" ht="12.75">
      <c r="A10" s="4" t="s">
        <v>62</v>
      </c>
      <c r="B10" s="4" t="s">
        <v>37</v>
      </c>
      <c r="C10" s="8">
        <f>C4/8</f>
        <v>0</v>
      </c>
      <c r="D10" s="12" t="s">
        <v>37</v>
      </c>
      <c r="E10" s="8">
        <f>E4/8</f>
        <v>0</v>
      </c>
      <c r="F10" s="12" t="s">
        <v>37</v>
      </c>
      <c r="G10" s="8"/>
      <c r="H10" s="4" t="s">
        <v>37</v>
      </c>
      <c r="I10" s="8">
        <f>(($E$10-$C$10)/12)+C10</f>
        <v>0</v>
      </c>
      <c r="J10" s="12" t="s">
        <v>37</v>
      </c>
      <c r="K10" s="8">
        <f>(($E$10-$C$10)/12)+I10</f>
        <v>0</v>
      </c>
      <c r="L10" s="12" t="s">
        <v>37</v>
      </c>
      <c r="M10" s="8">
        <f>(($E$10-$C$10)/12)+K10</f>
        <v>0</v>
      </c>
      <c r="N10" s="12" t="s">
        <v>37</v>
      </c>
      <c r="O10" s="8">
        <f>(($E$10-$C$10)/12)+M10</f>
        <v>0</v>
      </c>
      <c r="P10" s="12" t="s">
        <v>37</v>
      </c>
      <c r="Q10" s="8">
        <f>(($E$10-$C$10)/12)+O10</f>
        <v>0</v>
      </c>
      <c r="R10" s="12" t="s">
        <v>37</v>
      </c>
      <c r="S10" s="8">
        <f>(($E$10-$C$10)/12)+Q10</f>
        <v>0</v>
      </c>
      <c r="T10" s="12" t="s">
        <v>37</v>
      </c>
      <c r="U10" s="8">
        <f>(($E$10-$C$10)/12)+S10</f>
        <v>0</v>
      </c>
      <c r="V10" s="12" t="s">
        <v>37</v>
      </c>
      <c r="W10" s="8">
        <f>(($E$10-$C$10)/12)+U10</f>
        <v>0</v>
      </c>
      <c r="X10" s="12" t="s">
        <v>37</v>
      </c>
      <c r="Y10" s="8">
        <f>(($E$10-$C$10)/12)+W10</f>
        <v>0</v>
      </c>
      <c r="Z10" s="12" t="s">
        <v>37</v>
      </c>
      <c r="AA10" s="8">
        <f>(($E$10-$C$10)/12)+Y10</f>
        <v>0</v>
      </c>
      <c r="AB10" s="12" t="s">
        <v>37</v>
      </c>
      <c r="AC10" s="8">
        <f>(($E$10-$C$10)/12)+AA10</f>
        <v>0</v>
      </c>
      <c r="AD10" s="12" t="s">
        <v>37</v>
      </c>
      <c r="AE10" s="8">
        <f>(($E$10-$C$10)/12)+AC10</f>
        <v>0</v>
      </c>
      <c r="AF10" s="12" t="s">
        <v>37</v>
      </c>
    </row>
    <row r="11" spans="1:32" ht="12.75">
      <c r="A11" s="15" t="s">
        <v>52</v>
      </c>
      <c r="B11" s="4" t="s">
        <v>37</v>
      </c>
      <c r="C11" s="16" t="s">
        <v>52</v>
      </c>
      <c r="D11" s="12" t="s">
        <v>37</v>
      </c>
      <c r="E11" s="16" t="s">
        <v>52</v>
      </c>
      <c r="F11" s="12" t="s">
        <v>37</v>
      </c>
      <c r="G11" s="16" t="s">
        <v>52</v>
      </c>
      <c r="H11" s="4" t="s">
        <v>37</v>
      </c>
      <c r="I11" s="16" t="s">
        <v>52</v>
      </c>
      <c r="J11" s="12" t="s">
        <v>37</v>
      </c>
      <c r="K11" s="16" t="s">
        <v>52</v>
      </c>
      <c r="L11" s="12" t="s">
        <v>37</v>
      </c>
      <c r="M11" s="16" t="s">
        <v>52</v>
      </c>
      <c r="N11" s="12" t="s">
        <v>37</v>
      </c>
      <c r="O11" s="16" t="s">
        <v>52</v>
      </c>
      <c r="P11" s="12" t="s">
        <v>37</v>
      </c>
      <c r="Q11" s="16" t="s">
        <v>52</v>
      </c>
      <c r="R11" s="12" t="s">
        <v>37</v>
      </c>
      <c r="S11" s="16" t="s">
        <v>52</v>
      </c>
      <c r="T11" s="12" t="s">
        <v>37</v>
      </c>
      <c r="U11" s="16" t="s">
        <v>52</v>
      </c>
      <c r="V11" s="12" t="s">
        <v>37</v>
      </c>
      <c r="W11" s="16" t="s">
        <v>52</v>
      </c>
      <c r="X11" s="12" t="s">
        <v>37</v>
      </c>
      <c r="Y11" s="16" t="s">
        <v>52</v>
      </c>
      <c r="Z11" s="12" t="s">
        <v>37</v>
      </c>
      <c r="AA11" s="16" t="s">
        <v>52</v>
      </c>
      <c r="AB11" s="12" t="s">
        <v>37</v>
      </c>
      <c r="AC11" s="16" t="s">
        <v>52</v>
      </c>
      <c r="AD11" s="12" t="s">
        <v>37</v>
      </c>
      <c r="AE11" s="16" t="s">
        <v>52</v>
      </c>
      <c r="AF11" s="12" t="s">
        <v>37</v>
      </c>
    </row>
    <row r="12" spans="1:32" ht="15">
      <c r="A12" s="164" t="s">
        <v>156</v>
      </c>
      <c r="B12" s="4" t="s">
        <v>37</v>
      </c>
      <c r="C12" s="8">
        <f>C4/15</f>
        <v>0</v>
      </c>
      <c r="D12" s="12" t="s">
        <v>37</v>
      </c>
      <c r="E12" s="8">
        <f>E4/15</f>
        <v>0</v>
      </c>
      <c r="F12" s="12" t="s">
        <v>37</v>
      </c>
      <c r="G12" s="8"/>
      <c r="H12" s="4" t="s">
        <v>37</v>
      </c>
      <c r="I12" s="8">
        <f>(($E$12-$C$12)/12)+C12</f>
        <v>0</v>
      </c>
      <c r="J12" s="12" t="s">
        <v>37</v>
      </c>
      <c r="K12" s="8">
        <f>(($E$12-$C$12)/12)+I12</f>
        <v>0</v>
      </c>
      <c r="L12" s="12" t="s">
        <v>37</v>
      </c>
      <c r="M12" s="8">
        <f>(($E$12-$C$12)/12)+K12</f>
        <v>0</v>
      </c>
      <c r="N12" s="12" t="s">
        <v>37</v>
      </c>
      <c r="O12" s="8">
        <f>(($E$12-$C$12)/12)+M12</f>
        <v>0</v>
      </c>
      <c r="P12" s="12" t="s">
        <v>37</v>
      </c>
      <c r="Q12" s="8">
        <f>(($E$12-$C$12)/12)+O12</f>
        <v>0</v>
      </c>
      <c r="R12" s="12" t="s">
        <v>37</v>
      </c>
      <c r="S12" s="8">
        <f>(($E$12-$C$12)/12)+Q12</f>
        <v>0</v>
      </c>
      <c r="T12" s="12" t="s">
        <v>37</v>
      </c>
      <c r="U12" s="8">
        <f>(($E$12-$C$12)/12)+S12</f>
        <v>0</v>
      </c>
      <c r="V12" s="12" t="s">
        <v>37</v>
      </c>
      <c r="W12" s="8">
        <f>(($E$12-$C$12)/12)+U12</f>
        <v>0</v>
      </c>
      <c r="X12" s="12" t="s">
        <v>37</v>
      </c>
      <c r="Y12" s="8">
        <f>(($E$12-$C$12)/12)+W12</f>
        <v>0</v>
      </c>
      <c r="Z12" s="12" t="s">
        <v>37</v>
      </c>
      <c r="AA12" s="8">
        <f>(($E$12-$C$12)/12)+Y12</f>
        <v>0</v>
      </c>
      <c r="AB12" s="12" t="s">
        <v>37</v>
      </c>
      <c r="AC12" s="8">
        <f>(($E$12-$C$12)/12)+AA12</f>
        <v>0</v>
      </c>
      <c r="AD12" s="12" t="s">
        <v>37</v>
      </c>
      <c r="AE12" s="8">
        <f>(($E$12-$C$12)/12)+AC12</f>
        <v>0</v>
      </c>
      <c r="AF12" s="12" t="s">
        <v>37</v>
      </c>
    </row>
    <row r="13" spans="1:32" ht="12.75">
      <c r="A13" s="15" t="s">
        <v>52</v>
      </c>
      <c r="B13" s="4" t="s">
        <v>37</v>
      </c>
      <c r="C13" s="16" t="s">
        <v>52</v>
      </c>
      <c r="D13" s="12" t="s">
        <v>37</v>
      </c>
      <c r="E13" s="16" t="s">
        <v>52</v>
      </c>
      <c r="F13" s="12" t="s">
        <v>37</v>
      </c>
      <c r="G13" s="16" t="s">
        <v>52</v>
      </c>
      <c r="H13" s="4" t="s">
        <v>37</v>
      </c>
      <c r="I13" s="16" t="s">
        <v>52</v>
      </c>
      <c r="J13" s="12" t="s">
        <v>37</v>
      </c>
      <c r="K13" s="16" t="s">
        <v>52</v>
      </c>
      <c r="L13" s="12" t="s">
        <v>37</v>
      </c>
      <c r="M13" s="16" t="s">
        <v>52</v>
      </c>
      <c r="N13" s="12" t="s">
        <v>37</v>
      </c>
      <c r="O13" s="16" t="s">
        <v>52</v>
      </c>
      <c r="P13" s="12" t="s">
        <v>37</v>
      </c>
      <c r="Q13" s="16" t="s">
        <v>52</v>
      </c>
      <c r="R13" s="12" t="s">
        <v>37</v>
      </c>
      <c r="S13" s="16" t="s">
        <v>52</v>
      </c>
      <c r="T13" s="12" t="s">
        <v>37</v>
      </c>
      <c r="U13" s="16" t="s">
        <v>52</v>
      </c>
      <c r="V13" s="12" t="s">
        <v>37</v>
      </c>
      <c r="W13" s="16" t="s">
        <v>52</v>
      </c>
      <c r="X13" s="12" t="s">
        <v>37</v>
      </c>
      <c r="Y13" s="16" t="s">
        <v>52</v>
      </c>
      <c r="Z13" s="12" t="s">
        <v>37</v>
      </c>
      <c r="AA13" s="16" t="s">
        <v>52</v>
      </c>
      <c r="AB13" s="12" t="s">
        <v>37</v>
      </c>
      <c r="AC13" s="16" t="s">
        <v>52</v>
      </c>
      <c r="AD13" s="12" t="s">
        <v>37</v>
      </c>
      <c r="AE13" s="16" t="s">
        <v>52</v>
      </c>
      <c r="AF13" s="12" t="s">
        <v>37</v>
      </c>
    </row>
    <row r="14" spans="1:32" ht="12.75">
      <c r="A14" s="4" t="s">
        <v>153</v>
      </c>
      <c r="B14" s="4" t="s">
        <v>37</v>
      </c>
      <c r="C14" s="8">
        <f>C4</f>
        <v>0</v>
      </c>
      <c r="D14" s="12" t="s">
        <v>37</v>
      </c>
      <c r="E14" s="8">
        <f>E4</f>
        <v>0</v>
      </c>
      <c r="F14" s="12" t="s">
        <v>37</v>
      </c>
      <c r="G14" s="8"/>
      <c r="H14" s="4" t="s">
        <v>37</v>
      </c>
      <c r="I14" s="8">
        <f>(($E$14-$C$14)/12)+C14</f>
        <v>0</v>
      </c>
      <c r="J14" s="12" t="s">
        <v>37</v>
      </c>
      <c r="K14" s="8">
        <f>(($E$14-$C$14)/12)+I14</f>
        <v>0</v>
      </c>
      <c r="L14" s="12" t="s">
        <v>37</v>
      </c>
      <c r="M14" s="8">
        <f>(($E$14-$C$14)/12)+K14</f>
        <v>0</v>
      </c>
      <c r="N14" s="12" t="s">
        <v>37</v>
      </c>
      <c r="O14" s="8">
        <f>(($E$14-$C$14)/12)+M14</f>
        <v>0</v>
      </c>
      <c r="P14" s="12" t="s">
        <v>37</v>
      </c>
      <c r="Q14" s="8">
        <f>(($E$14-$C$14)/12)+O14</f>
        <v>0</v>
      </c>
      <c r="R14" s="12" t="s">
        <v>37</v>
      </c>
      <c r="S14" s="8">
        <f>(($E$14-$C$14)/12)+Q14</f>
        <v>0</v>
      </c>
      <c r="T14" s="12" t="s">
        <v>37</v>
      </c>
      <c r="U14" s="8">
        <f>(($E$14-$C$14)/12)+S14</f>
        <v>0</v>
      </c>
      <c r="V14" s="12" t="s">
        <v>37</v>
      </c>
      <c r="W14" s="8">
        <f>(($E$14-$C$14)/12)+U14</f>
        <v>0</v>
      </c>
      <c r="X14" s="12" t="s">
        <v>37</v>
      </c>
      <c r="Y14" s="8">
        <f>(($E$14-$C$14)/12)+W14</f>
        <v>0</v>
      </c>
      <c r="Z14" s="12" t="s">
        <v>37</v>
      </c>
      <c r="AA14" s="8">
        <f>(($E$14-$C$14)/12)+Y14</f>
        <v>0</v>
      </c>
      <c r="AB14" s="12" t="s">
        <v>37</v>
      </c>
      <c r="AC14" s="8">
        <f>(($E$14-$C$14)/12)+AA14</f>
        <v>0</v>
      </c>
      <c r="AD14" s="12" t="s">
        <v>37</v>
      </c>
      <c r="AE14" s="8">
        <f>(($E$14-$C$14)/12)+AC14</f>
        <v>0</v>
      </c>
      <c r="AF14" s="12" t="s">
        <v>37</v>
      </c>
    </row>
    <row r="15" spans="1:32" ht="12.75">
      <c r="A15" s="15" t="s">
        <v>52</v>
      </c>
      <c r="B15" s="4" t="s">
        <v>37</v>
      </c>
      <c r="C15" s="16" t="s">
        <v>52</v>
      </c>
      <c r="D15" s="12" t="s">
        <v>37</v>
      </c>
      <c r="E15" s="16" t="s">
        <v>52</v>
      </c>
      <c r="F15" s="12" t="s">
        <v>37</v>
      </c>
      <c r="G15" s="16" t="s">
        <v>52</v>
      </c>
      <c r="H15" s="4" t="s">
        <v>37</v>
      </c>
      <c r="I15" s="16" t="s">
        <v>52</v>
      </c>
      <c r="J15" s="12" t="s">
        <v>37</v>
      </c>
      <c r="K15" s="16" t="s">
        <v>52</v>
      </c>
      <c r="L15" s="12" t="s">
        <v>37</v>
      </c>
      <c r="M15" s="16" t="s">
        <v>52</v>
      </c>
      <c r="N15" s="12" t="s">
        <v>37</v>
      </c>
      <c r="O15" s="16" t="s">
        <v>52</v>
      </c>
      <c r="P15" s="12" t="s">
        <v>37</v>
      </c>
      <c r="Q15" s="16" t="s">
        <v>52</v>
      </c>
      <c r="R15" s="12" t="s">
        <v>37</v>
      </c>
      <c r="S15" s="16" t="s">
        <v>52</v>
      </c>
      <c r="T15" s="12" t="s">
        <v>37</v>
      </c>
      <c r="U15" s="16" t="s">
        <v>52</v>
      </c>
      <c r="V15" s="12" t="s">
        <v>37</v>
      </c>
      <c r="W15" s="16" t="s">
        <v>52</v>
      </c>
      <c r="X15" s="12" t="s">
        <v>37</v>
      </c>
      <c r="Y15" s="16" t="s">
        <v>52</v>
      </c>
      <c r="Z15" s="12" t="s">
        <v>37</v>
      </c>
      <c r="AA15" s="16" t="s">
        <v>52</v>
      </c>
      <c r="AB15" s="12" t="s">
        <v>37</v>
      </c>
      <c r="AC15" s="16" t="s">
        <v>52</v>
      </c>
      <c r="AD15" s="12" t="s">
        <v>37</v>
      </c>
      <c r="AE15" s="16" t="s">
        <v>52</v>
      </c>
      <c r="AF15" s="12" t="s">
        <v>37</v>
      </c>
    </row>
    <row r="16" spans="1:32" ht="12.75">
      <c r="A16" s="4" t="s">
        <v>78</v>
      </c>
      <c r="B16" s="4" t="s">
        <v>37</v>
      </c>
      <c r="C16" s="8">
        <f>C10+1</f>
        <v>1</v>
      </c>
      <c r="D16" s="12" t="s">
        <v>37</v>
      </c>
      <c r="E16" s="8">
        <f>E10+1</f>
        <v>1</v>
      </c>
      <c r="F16" s="12" t="s">
        <v>37</v>
      </c>
      <c r="G16" s="8"/>
      <c r="H16" s="4" t="s">
        <v>37</v>
      </c>
      <c r="I16" s="8">
        <f>(($E$16-$C$16)/12)+C16</f>
        <v>1</v>
      </c>
      <c r="J16" s="12" t="s">
        <v>37</v>
      </c>
      <c r="K16" s="8">
        <f>(($E$16-$C$16)/12)+I16</f>
        <v>1</v>
      </c>
      <c r="L16" s="12" t="s">
        <v>37</v>
      </c>
      <c r="M16" s="8">
        <f>(($E$16-$C$16)/12)+K16</f>
        <v>1</v>
      </c>
      <c r="N16" s="12" t="s">
        <v>37</v>
      </c>
      <c r="O16" s="8">
        <f>(($E$16-$C$16)/12)+M16</f>
        <v>1</v>
      </c>
      <c r="P16" s="12" t="s">
        <v>37</v>
      </c>
      <c r="Q16" s="8">
        <f>(($E$16-$C$16)/12)+O16</f>
        <v>1</v>
      </c>
      <c r="R16" s="12" t="s">
        <v>37</v>
      </c>
      <c r="S16" s="8">
        <f>(($E$16-$C$16)/12)+Q16</f>
        <v>1</v>
      </c>
      <c r="T16" s="12" t="s">
        <v>37</v>
      </c>
      <c r="U16" s="8">
        <f>(($E$16-$C$16)/12)+S16</f>
        <v>1</v>
      </c>
      <c r="V16" s="12" t="s">
        <v>37</v>
      </c>
      <c r="W16" s="8">
        <f>(($E$16-$C$16)/12)+U16</f>
        <v>1</v>
      </c>
      <c r="X16" s="12" t="s">
        <v>37</v>
      </c>
      <c r="Y16" s="8">
        <f>(($E$16-$C$16)/12)+W16</f>
        <v>1</v>
      </c>
      <c r="Z16" s="12" t="s">
        <v>37</v>
      </c>
      <c r="AA16" s="8">
        <f>(($E$16-$C$16)/12)+Y16</f>
        <v>1</v>
      </c>
      <c r="AB16" s="12" t="s">
        <v>37</v>
      </c>
      <c r="AC16" s="8">
        <f>(($E$16-$C$16)/12)+AA16</f>
        <v>1</v>
      </c>
      <c r="AD16" s="12" t="s">
        <v>37</v>
      </c>
      <c r="AE16" s="8">
        <f>(($E$16-$C$16)/12)+AC16</f>
        <v>1</v>
      </c>
      <c r="AF16" s="12" t="s">
        <v>37</v>
      </c>
    </row>
    <row r="17" spans="1:32" ht="12.75">
      <c r="A17" s="15" t="s">
        <v>52</v>
      </c>
      <c r="B17" s="4" t="s">
        <v>37</v>
      </c>
      <c r="C17" s="16" t="s">
        <v>52</v>
      </c>
      <c r="D17" s="12" t="s">
        <v>37</v>
      </c>
      <c r="E17" s="16" t="s">
        <v>52</v>
      </c>
      <c r="F17" s="12" t="s">
        <v>37</v>
      </c>
      <c r="G17" s="16" t="s">
        <v>52</v>
      </c>
      <c r="H17" s="4" t="s">
        <v>37</v>
      </c>
      <c r="I17" s="16" t="s">
        <v>52</v>
      </c>
      <c r="J17" s="12" t="s">
        <v>37</v>
      </c>
      <c r="K17" s="16" t="s">
        <v>52</v>
      </c>
      <c r="L17" s="12" t="s">
        <v>37</v>
      </c>
      <c r="M17" s="16" t="s">
        <v>52</v>
      </c>
      <c r="N17" s="12" t="s">
        <v>37</v>
      </c>
      <c r="O17" s="16" t="s">
        <v>52</v>
      </c>
      <c r="P17" s="12" t="s">
        <v>37</v>
      </c>
      <c r="Q17" s="16" t="s">
        <v>52</v>
      </c>
      <c r="R17" s="12" t="s">
        <v>37</v>
      </c>
      <c r="S17" s="16" t="s">
        <v>52</v>
      </c>
      <c r="T17" s="12" t="s">
        <v>37</v>
      </c>
      <c r="U17" s="16" t="s">
        <v>52</v>
      </c>
      <c r="V17" s="12" t="s">
        <v>37</v>
      </c>
      <c r="W17" s="16" t="s">
        <v>52</v>
      </c>
      <c r="X17" s="12" t="s">
        <v>37</v>
      </c>
      <c r="Y17" s="16" t="s">
        <v>52</v>
      </c>
      <c r="Z17" s="12" t="s">
        <v>37</v>
      </c>
      <c r="AA17" s="16" t="s">
        <v>52</v>
      </c>
      <c r="AB17" s="12" t="s">
        <v>37</v>
      </c>
      <c r="AC17" s="16" t="s">
        <v>52</v>
      </c>
      <c r="AD17" s="12" t="s">
        <v>37</v>
      </c>
      <c r="AE17" s="16" t="s">
        <v>52</v>
      </c>
      <c r="AF17" s="12" t="s">
        <v>37</v>
      </c>
    </row>
    <row r="18" spans="1:32" ht="12.75">
      <c r="A18" s="4" t="s">
        <v>81</v>
      </c>
      <c r="B18" s="4" t="s">
        <v>37</v>
      </c>
      <c r="C18" s="8">
        <f>C4</f>
        <v>0</v>
      </c>
      <c r="D18" s="12" t="s">
        <v>37</v>
      </c>
      <c r="E18" s="8">
        <f>E4</f>
        <v>0</v>
      </c>
      <c r="F18" s="12" t="s">
        <v>37</v>
      </c>
      <c r="G18" s="8"/>
      <c r="H18" s="4" t="s">
        <v>37</v>
      </c>
      <c r="I18" s="8">
        <f>(($E$18-$C$18)/12)+C18</f>
        <v>0</v>
      </c>
      <c r="J18" s="12" t="s">
        <v>37</v>
      </c>
      <c r="K18" s="8">
        <f>(($E$18-$C$18)/12)+I18</f>
        <v>0</v>
      </c>
      <c r="L18" s="12" t="s">
        <v>37</v>
      </c>
      <c r="M18" s="8">
        <f>(($E$18-$C$18)/12)+K18</f>
        <v>0</v>
      </c>
      <c r="N18" s="12" t="s">
        <v>37</v>
      </c>
      <c r="O18" s="8">
        <f>(($E$18-$C$18)/12)+M18</f>
        <v>0</v>
      </c>
      <c r="P18" s="12" t="s">
        <v>37</v>
      </c>
      <c r="Q18" s="8">
        <f>(($E$18-$C$18)/12)+O18</f>
        <v>0</v>
      </c>
      <c r="R18" s="12" t="s">
        <v>37</v>
      </c>
      <c r="S18" s="8">
        <f>(($E$18-$C$18)/12)+Q18</f>
        <v>0</v>
      </c>
      <c r="T18" s="12" t="s">
        <v>37</v>
      </c>
      <c r="U18" s="8">
        <f>(($E$18-$C$18)/12)+S18</f>
        <v>0</v>
      </c>
      <c r="V18" s="12" t="s">
        <v>37</v>
      </c>
      <c r="W18" s="8">
        <f>(($E$18-$C$18)/12)+U18</f>
        <v>0</v>
      </c>
      <c r="X18" s="12" t="s">
        <v>37</v>
      </c>
      <c r="Y18" s="8">
        <f>(($E$18-$C$18)/12)+W18</f>
        <v>0</v>
      </c>
      <c r="Z18" s="12" t="s">
        <v>37</v>
      </c>
      <c r="AA18" s="8">
        <f>(($E$18-$C$18)/12)+Y18</f>
        <v>0</v>
      </c>
      <c r="AB18" s="12" t="s">
        <v>37</v>
      </c>
      <c r="AC18" s="8">
        <f>(($E$18-$C$18)/12)+AA18</f>
        <v>0</v>
      </c>
      <c r="AD18" s="12" t="s">
        <v>37</v>
      </c>
      <c r="AE18" s="8">
        <f>(($E$18-$C$18)/12)+AC18</f>
        <v>0</v>
      </c>
      <c r="AF18" s="12" t="s">
        <v>37</v>
      </c>
    </row>
    <row r="19" spans="1:32" ht="12.75">
      <c r="A19" s="15" t="s">
        <v>52</v>
      </c>
      <c r="B19" s="4" t="s">
        <v>37</v>
      </c>
      <c r="C19" s="16" t="s">
        <v>52</v>
      </c>
      <c r="D19" s="12" t="s">
        <v>37</v>
      </c>
      <c r="E19" s="16" t="s">
        <v>52</v>
      </c>
      <c r="F19" s="12" t="s">
        <v>37</v>
      </c>
      <c r="G19" s="16" t="s">
        <v>52</v>
      </c>
      <c r="H19" s="4" t="s">
        <v>37</v>
      </c>
      <c r="I19" s="16" t="s">
        <v>52</v>
      </c>
      <c r="J19" s="12" t="s">
        <v>37</v>
      </c>
      <c r="K19" s="16" t="s">
        <v>52</v>
      </c>
      <c r="L19" s="12" t="s">
        <v>37</v>
      </c>
      <c r="M19" s="16" t="s">
        <v>52</v>
      </c>
      <c r="N19" s="12" t="s">
        <v>37</v>
      </c>
      <c r="O19" s="16" t="s">
        <v>52</v>
      </c>
      <c r="P19" s="12" t="s">
        <v>37</v>
      </c>
      <c r="Q19" s="16" t="s">
        <v>52</v>
      </c>
      <c r="R19" s="12" t="s">
        <v>37</v>
      </c>
      <c r="S19" s="16" t="s">
        <v>52</v>
      </c>
      <c r="T19" s="12" t="s">
        <v>37</v>
      </c>
      <c r="U19" s="16" t="s">
        <v>52</v>
      </c>
      <c r="V19" s="12" t="s">
        <v>37</v>
      </c>
      <c r="W19" s="16" t="s">
        <v>52</v>
      </c>
      <c r="X19" s="12" t="s">
        <v>37</v>
      </c>
      <c r="Y19" s="16" t="s">
        <v>52</v>
      </c>
      <c r="Z19" s="12" t="s">
        <v>37</v>
      </c>
      <c r="AA19" s="16" t="s">
        <v>52</v>
      </c>
      <c r="AB19" s="12" t="s">
        <v>37</v>
      </c>
      <c r="AC19" s="16" t="s">
        <v>52</v>
      </c>
      <c r="AD19" s="12" t="s">
        <v>37</v>
      </c>
      <c r="AE19" s="16" t="s">
        <v>52</v>
      </c>
      <c r="AF19" s="12" t="s">
        <v>37</v>
      </c>
    </row>
    <row r="20" spans="1:32" ht="12.75">
      <c r="A20" s="4" t="s">
        <v>83</v>
      </c>
      <c r="B20" s="4" t="s">
        <v>37</v>
      </c>
      <c r="C20" s="9">
        <f>'Count the Cost'!D6</f>
        <v>0</v>
      </c>
      <c r="D20" s="10" t="s">
        <v>37</v>
      </c>
      <c r="E20" s="9">
        <f>C20</f>
        <v>0</v>
      </c>
      <c r="F20" s="10" t="s">
        <v>37</v>
      </c>
      <c r="G20" s="9"/>
      <c r="H20" s="10" t="s">
        <v>37</v>
      </c>
      <c r="I20" s="9">
        <f>(($E$20-$C$20)/12)+C20</f>
        <v>0</v>
      </c>
      <c r="J20" s="10" t="s">
        <v>37</v>
      </c>
      <c r="K20" s="9">
        <f>(($E$20-$C$20)/12)+I20</f>
        <v>0</v>
      </c>
      <c r="L20" s="10" t="s">
        <v>37</v>
      </c>
      <c r="M20" s="9">
        <f>(($E$20-$C$20)/12)+K20</f>
        <v>0</v>
      </c>
      <c r="N20" s="10" t="s">
        <v>37</v>
      </c>
      <c r="O20" s="9">
        <f>(($E$20-$C$20)/12)+M20</f>
        <v>0</v>
      </c>
      <c r="P20" s="10" t="s">
        <v>37</v>
      </c>
      <c r="Q20" s="9">
        <f>(($E$20-$C$20)/12)+O20</f>
        <v>0</v>
      </c>
      <c r="R20" s="10" t="s">
        <v>37</v>
      </c>
      <c r="S20" s="9">
        <f>(($E$20-$C$20)/12)+Q20</f>
        <v>0</v>
      </c>
      <c r="T20" s="10" t="s">
        <v>37</v>
      </c>
      <c r="U20" s="9">
        <f>(($E$20-$C$20)/12)+S20</f>
        <v>0</v>
      </c>
      <c r="V20" s="10" t="s">
        <v>37</v>
      </c>
      <c r="W20" s="9">
        <f>(($E$20-$C$20)/12)+U20</f>
        <v>0</v>
      </c>
      <c r="X20" s="10" t="s">
        <v>37</v>
      </c>
      <c r="Y20" s="9">
        <f>(($E$20-$C$20)/12)+W20</f>
        <v>0</v>
      </c>
      <c r="Z20" s="10" t="s">
        <v>37</v>
      </c>
      <c r="AA20" s="9">
        <f>(($E$20-$C$20)/12)+Y20</f>
        <v>0</v>
      </c>
      <c r="AB20" s="10" t="s">
        <v>37</v>
      </c>
      <c r="AC20" s="9">
        <f>(($E$20-$C$20)/12)+AA20</f>
        <v>0</v>
      </c>
      <c r="AD20" s="10" t="s">
        <v>37</v>
      </c>
      <c r="AE20" s="9">
        <f>(($E$20-$C$20)/12)+AC20</f>
        <v>0</v>
      </c>
      <c r="AF20" s="10" t="s">
        <v>37</v>
      </c>
    </row>
    <row r="21" spans="1:32" ht="12.75">
      <c r="A21" s="15" t="s">
        <v>52</v>
      </c>
      <c r="B21" s="4" t="s">
        <v>37</v>
      </c>
      <c r="C21" s="16" t="s">
        <v>52</v>
      </c>
      <c r="D21" s="12" t="s">
        <v>37</v>
      </c>
      <c r="E21" s="16" t="s">
        <v>52</v>
      </c>
      <c r="F21" s="12" t="s">
        <v>37</v>
      </c>
      <c r="G21" s="16" t="s">
        <v>52</v>
      </c>
      <c r="H21" s="4" t="s">
        <v>37</v>
      </c>
      <c r="I21" s="16" t="s">
        <v>52</v>
      </c>
      <c r="J21" s="12" t="s">
        <v>37</v>
      </c>
      <c r="K21" s="16" t="s">
        <v>52</v>
      </c>
      <c r="L21" s="12" t="s">
        <v>37</v>
      </c>
      <c r="M21" s="16" t="s">
        <v>52</v>
      </c>
      <c r="N21" s="12" t="s">
        <v>37</v>
      </c>
      <c r="O21" s="16" t="s">
        <v>52</v>
      </c>
      <c r="P21" s="12" t="s">
        <v>37</v>
      </c>
      <c r="Q21" s="16" t="s">
        <v>52</v>
      </c>
      <c r="R21" s="12" t="s">
        <v>37</v>
      </c>
      <c r="S21" s="16" t="s">
        <v>52</v>
      </c>
      <c r="T21" s="12" t="s">
        <v>37</v>
      </c>
      <c r="U21" s="16" t="s">
        <v>52</v>
      </c>
      <c r="V21" s="12" t="s">
        <v>37</v>
      </c>
      <c r="W21" s="16" t="s">
        <v>52</v>
      </c>
      <c r="X21" s="12" t="s">
        <v>37</v>
      </c>
      <c r="Y21" s="16" t="s">
        <v>52</v>
      </c>
      <c r="Z21" s="12" t="s">
        <v>37</v>
      </c>
      <c r="AA21" s="16" t="s">
        <v>52</v>
      </c>
      <c r="AB21" s="12" t="s">
        <v>37</v>
      </c>
      <c r="AC21" s="16" t="s">
        <v>52</v>
      </c>
      <c r="AD21" s="12" t="s">
        <v>37</v>
      </c>
      <c r="AE21" s="16" t="s">
        <v>52</v>
      </c>
      <c r="AF21" s="12" t="s">
        <v>37</v>
      </c>
    </row>
    <row r="22" spans="1:32" ht="12.75">
      <c r="A22" s="4" t="s">
        <v>85</v>
      </c>
      <c r="B22" s="4" t="s">
        <v>37</v>
      </c>
      <c r="C22" s="9">
        <f>C20*C6</f>
        <v>0</v>
      </c>
      <c r="D22" s="10" t="s">
        <v>37</v>
      </c>
      <c r="E22" s="9">
        <f>E20*E6</f>
        <v>0</v>
      </c>
      <c r="F22" s="10" t="s">
        <v>37</v>
      </c>
      <c r="G22" s="9"/>
      <c r="H22" s="10" t="s">
        <v>37</v>
      </c>
      <c r="I22" s="9">
        <f>(($E$22-$C$22)/12)+C22</f>
        <v>0</v>
      </c>
      <c r="J22" s="10" t="s">
        <v>37</v>
      </c>
      <c r="K22" s="9">
        <f>(($E$22-$C$22)/12)+I22</f>
        <v>0</v>
      </c>
      <c r="L22" s="10" t="s">
        <v>37</v>
      </c>
      <c r="M22" s="9">
        <f>(($E$22-$C$22)/12)+K22</f>
        <v>0</v>
      </c>
      <c r="N22" s="10" t="s">
        <v>37</v>
      </c>
      <c r="O22" s="9">
        <f>(($E$22-$C$22)/12)+M22</f>
        <v>0</v>
      </c>
      <c r="P22" s="10" t="s">
        <v>37</v>
      </c>
      <c r="Q22" s="9">
        <f>(($E$22-$C$22)/12)+O22</f>
        <v>0</v>
      </c>
      <c r="R22" s="10" t="s">
        <v>37</v>
      </c>
      <c r="S22" s="9">
        <f>(($E$22-$C$22)/12)+Q22</f>
        <v>0</v>
      </c>
      <c r="T22" s="10" t="s">
        <v>37</v>
      </c>
      <c r="U22" s="9">
        <f>(($E$22-$C$22)/12)+S22</f>
        <v>0</v>
      </c>
      <c r="V22" s="10" t="s">
        <v>37</v>
      </c>
      <c r="W22" s="9">
        <f>(($E$22-$C$22)/12)+U22</f>
        <v>0</v>
      </c>
      <c r="X22" s="10" t="s">
        <v>37</v>
      </c>
      <c r="Y22" s="9">
        <f>(($E$22-$C$22)/12)+W22</f>
        <v>0</v>
      </c>
      <c r="Z22" s="10" t="s">
        <v>37</v>
      </c>
      <c r="AA22" s="9">
        <f>(($E$22-$C$22)/12)+Y22</f>
        <v>0</v>
      </c>
      <c r="AB22" s="10" t="s">
        <v>37</v>
      </c>
      <c r="AC22" s="9">
        <f>(($E$22-$C$22)/12)+AA22</f>
        <v>0</v>
      </c>
      <c r="AD22" s="10" t="s">
        <v>37</v>
      </c>
      <c r="AE22" s="9">
        <f>(($E$22-$C$22)/12)+AC22</f>
        <v>0</v>
      </c>
      <c r="AF22" s="10" t="s">
        <v>37</v>
      </c>
    </row>
    <row r="23" spans="1:32" ht="12.75">
      <c r="A23" s="15" t="s">
        <v>52</v>
      </c>
      <c r="B23" s="4" t="s">
        <v>37</v>
      </c>
      <c r="C23" s="16" t="s">
        <v>52</v>
      </c>
      <c r="D23" s="12" t="s">
        <v>37</v>
      </c>
      <c r="E23" s="16" t="s">
        <v>52</v>
      </c>
      <c r="F23" s="12" t="s">
        <v>37</v>
      </c>
      <c r="G23" s="16" t="s">
        <v>52</v>
      </c>
      <c r="H23" s="4" t="s">
        <v>37</v>
      </c>
      <c r="I23" s="16" t="s">
        <v>52</v>
      </c>
      <c r="J23" s="12" t="s">
        <v>37</v>
      </c>
      <c r="K23" s="16" t="s">
        <v>52</v>
      </c>
      <c r="L23" s="12" t="s">
        <v>37</v>
      </c>
      <c r="M23" s="16" t="s">
        <v>52</v>
      </c>
      <c r="N23" s="12" t="s">
        <v>37</v>
      </c>
      <c r="O23" s="16" t="s">
        <v>52</v>
      </c>
      <c r="P23" s="12" t="s">
        <v>37</v>
      </c>
      <c r="Q23" s="16" t="s">
        <v>52</v>
      </c>
      <c r="R23" s="12" t="s">
        <v>37</v>
      </c>
      <c r="S23" s="16" t="s">
        <v>52</v>
      </c>
      <c r="T23" s="12" t="s">
        <v>37</v>
      </c>
      <c r="U23" s="16" t="s">
        <v>52</v>
      </c>
      <c r="V23" s="12" t="s">
        <v>37</v>
      </c>
      <c r="W23" s="16" t="s">
        <v>52</v>
      </c>
      <c r="X23" s="12" t="s">
        <v>37</v>
      </c>
      <c r="Y23" s="16" t="s">
        <v>52</v>
      </c>
      <c r="Z23" s="12" t="s">
        <v>37</v>
      </c>
      <c r="AA23" s="16" t="s">
        <v>52</v>
      </c>
      <c r="AB23" s="12" t="s">
        <v>37</v>
      </c>
      <c r="AC23" s="16" t="s">
        <v>52</v>
      </c>
      <c r="AD23" s="12" t="s">
        <v>37</v>
      </c>
      <c r="AE23" s="16" t="s">
        <v>52</v>
      </c>
      <c r="AF23" s="12" t="s">
        <v>37</v>
      </c>
    </row>
    <row r="24" spans="1:32" ht="12.75">
      <c r="A24" s="24" t="s">
        <v>89</v>
      </c>
      <c r="B24" s="24" t="s">
        <v>37</v>
      </c>
      <c r="C24" s="25">
        <f>C6*1.33</f>
        <v>0</v>
      </c>
      <c r="D24" s="26" t="s">
        <v>37</v>
      </c>
      <c r="E24" s="25">
        <f>E6*1.33</f>
        <v>0</v>
      </c>
      <c r="F24" s="26" t="s">
        <v>37</v>
      </c>
      <c r="G24" s="25">
        <f>G6*1.33</f>
        <v>0</v>
      </c>
      <c r="H24" s="24" t="s">
        <v>37</v>
      </c>
      <c r="I24" s="25">
        <f>(($E$24-$C$24)/12)+C24</f>
        <v>0</v>
      </c>
      <c r="J24" s="26" t="s">
        <v>37</v>
      </c>
      <c r="K24" s="25">
        <f>(($E$24-$C$24)/12)+I24</f>
        <v>0</v>
      </c>
      <c r="L24" s="26" t="s">
        <v>37</v>
      </c>
      <c r="M24" s="25">
        <f>(($E$24-$C$24)/12)+K24</f>
        <v>0</v>
      </c>
      <c r="N24" s="26" t="s">
        <v>37</v>
      </c>
      <c r="O24" s="25">
        <f>(($E$24-$C$24)/12)+M24</f>
        <v>0</v>
      </c>
      <c r="P24" s="26" t="s">
        <v>37</v>
      </c>
      <c r="Q24" s="25">
        <f>(($E$24-$C$24)/12)+O24</f>
        <v>0</v>
      </c>
      <c r="R24" s="26" t="s">
        <v>37</v>
      </c>
      <c r="S24" s="25">
        <f>(($E$24-$C$24)/12)+Q24</f>
        <v>0</v>
      </c>
      <c r="T24" s="26" t="s">
        <v>37</v>
      </c>
      <c r="U24" s="25">
        <f>(($E$24-$C$24)/12)+S24</f>
        <v>0</v>
      </c>
      <c r="V24" s="26" t="s">
        <v>37</v>
      </c>
      <c r="W24" s="25">
        <f>(($E$24-$C$24)/12)+U24</f>
        <v>0</v>
      </c>
      <c r="X24" s="26" t="s">
        <v>37</v>
      </c>
      <c r="Y24" s="25">
        <f>(($E$24-$C$24)/12)+W24</f>
        <v>0</v>
      </c>
      <c r="Z24" s="26" t="s">
        <v>37</v>
      </c>
      <c r="AA24" s="25">
        <f>(($E$24-$C$24)/12)+Y24</f>
        <v>0</v>
      </c>
      <c r="AB24" s="26" t="s">
        <v>37</v>
      </c>
      <c r="AC24" s="25">
        <f>(($E$24-$C$24)/12)+AA24</f>
        <v>0</v>
      </c>
      <c r="AD24" s="26" t="s">
        <v>37</v>
      </c>
      <c r="AE24" s="25">
        <f>(($E$24-$C$24)/12)+AC24</f>
        <v>0</v>
      </c>
      <c r="AF24" s="12" t="s">
        <v>37</v>
      </c>
    </row>
    <row r="25" spans="1:32" ht="12.75">
      <c r="A25" s="15" t="s">
        <v>52</v>
      </c>
      <c r="B25" s="4" t="s">
        <v>37</v>
      </c>
      <c r="C25" s="16" t="s">
        <v>52</v>
      </c>
      <c r="D25" s="12" t="s">
        <v>37</v>
      </c>
      <c r="E25" s="16" t="s">
        <v>52</v>
      </c>
      <c r="F25" s="12" t="s">
        <v>37</v>
      </c>
      <c r="G25" s="16" t="s">
        <v>52</v>
      </c>
      <c r="H25" s="4" t="s">
        <v>37</v>
      </c>
      <c r="I25" s="16" t="s">
        <v>52</v>
      </c>
      <c r="J25" s="12" t="s">
        <v>37</v>
      </c>
      <c r="K25" s="16" t="s">
        <v>52</v>
      </c>
      <c r="L25" s="12" t="s">
        <v>37</v>
      </c>
      <c r="M25" s="16" t="s">
        <v>52</v>
      </c>
      <c r="N25" s="12" t="s">
        <v>37</v>
      </c>
      <c r="O25" s="16" t="s">
        <v>52</v>
      </c>
      <c r="P25" s="12" t="s">
        <v>37</v>
      </c>
      <c r="Q25" s="16" t="s">
        <v>52</v>
      </c>
      <c r="R25" s="12" t="s">
        <v>37</v>
      </c>
      <c r="S25" s="16" t="s">
        <v>52</v>
      </c>
      <c r="T25" s="12" t="s">
        <v>37</v>
      </c>
      <c r="U25" s="16" t="s">
        <v>52</v>
      </c>
      <c r="V25" s="12" t="s">
        <v>37</v>
      </c>
      <c r="W25" s="16" t="s">
        <v>52</v>
      </c>
      <c r="X25" s="12" t="s">
        <v>37</v>
      </c>
      <c r="Y25" s="16" t="s">
        <v>52</v>
      </c>
      <c r="Z25" s="12" t="s">
        <v>37</v>
      </c>
      <c r="AA25" s="16" t="s">
        <v>52</v>
      </c>
      <c r="AB25" s="12" t="s">
        <v>37</v>
      </c>
      <c r="AC25" s="16" t="s">
        <v>52</v>
      </c>
      <c r="AD25" s="12" t="s">
        <v>37</v>
      </c>
      <c r="AE25" s="16" t="s">
        <v>52</v>
      </c>
      <c r="AF25" s="12" t="s">
        <v>37</v>
      </c>
    </row>
    <row r="26" spans="1:32" ht="12.75">
      <c r="A26" s="4" t="s">
        <v>93</v>
      </c>
      <c r="B26" s="4" t="s">
        <v>37</v>
      </c>
      <c r="C26" s="8">
        <v>0</v>
      </c>
      <c r="D26" s="12" t="s">
        <v>37</v>
      </c>
      <c r="E26" s="8">
        <f>(+E6-C6)/2</f>
        <v>0</v>
      </c>
      <c r="F26" s="12" t="s">
        <v>37</v>
      </c>
      <c r="G26" s="8"/>
      <c r="H26" s="4" t="s">
        <v>37</v>
      </c>
      <c r="I26" s="59">
        <f>(I6-C6)/2</f>
        <v>0</v>
      </c>
      <c r="J26" s="12" t="s">
        <v>37</v>
      </c>
      <c r="K26" s="8">
        <f>(K6-I6)/2</f>
        <v>0</v>
      </c>
      <c r="L26" s="12" t="s">
        <v>37</v>
      </c>
      <c r="M26" s="8">
        <f>(M6-K6)/2</f>
        <v>0</v>
      </c>
      <c r="N26" s="12" t="s">
        <v>37</v>
      </c>
      <c r="O26" s="8">
        <f>(O6-M6)/2</f>
        <v>0</v>
      </c>
      <c r="P26" s="12" t="s">
        <v>37</v>
      </c>
      <c r="Q26" s="8">
        <f>(Q6-O6)/2</f>
        <v>0</v>
      </c>
      <c r="R26" s="12" t="s">
        <v>37</v>
      </c>
      <c r="S26" s="8">
        <f>(S6-Q6)/2</f>
        <v>0</v>
      </c>
      <c r="T26" s="12" t="s">
        <v>37</v>
      </c>
      <c r="U26" s="8">
        <f>(U6-S6)/2</f>
        <v>0</v>
      </c>
      <c r="V26" s="12" t="s">
        <v>37</v>
      </c>
      <c r="W26" s="8">
        <f>(W6-U6)/2</f>
        <v>0</v>
      </c>
      <c r="X26" s="12" t="s">
        <v>37</v>
      </c>
      <c r="Y26" s="8">
        <f>(Y6-W6)/2</f>
        <v>0</v>
      </c>
      <c r="Z26" s="12" t="s">
        <v>37</v>
      </c>
      <c r="AA26" s="8">
        <f>(AA6-Y6)/2</f>
        <v>0</v>
      </c>
      <c r="AB26" s="12" t="s">
        <v>37</v>
      </c>
      <c r="AC26" s="8">
        <f>(AC6-AA6)/2</f>
        <v>0</v>
      </c>
      <c r="AD26" s="12" t="s">
        <v>37</v>
      </c>
      <c r="AE26" s="8">
        <f>(AE6-AC6)/2</f>
        <v>0</v>
      </c>
      <c r="AF26" s="12" t="s">
        <v>37</v>
      </c>
    </row>
    <row r="27" spans="1:32" ht="12.75">
      <c r="A27" s="15" t="s">
        <v>52</v>
      </c>
      <c r="B27" s="15" t="s">
        <v>52</v>
      </c>
      <c r="C27" s="15" t="s">
        <v>52</v>
      </c>
      <c r="D27" s="15" t="s">
        <v>52</v>
      </c>
      <c r="E27" s="15" t="s">
        <v>52</v>
      </c>
      <c r="F27" s="15" t="s">
        <v>52</v>
      </c>
      <c r="G27" s="15" t="s">
        <v>52</v>
      </c>
      <c r="H27" s="15" t="s">
        <v>52</v>
      </c>
      <c r="I27" s="16" t="s">
        <v>52</v>
      </c>
      <c r="J27" s="16" t="s">
        <v>52</v>
      </c>
      <c r="K27" s="16" t="s">
        <v>52</v>
      </c>
      <c r="L27" s="16" t="s">
        <v>52</v>
      </c>
      <c r="M27" s="16" t="s">
        <v>52</v>
      </c>
      <c r="N27" s="16" t="s">
        <v>52</v>
      </c>
      <c r="O27" s="16" t="s">
        <v>52</v>
      </c>
      <c r="P27" s="16" t="s">
        <v>52</v>
      </c>
      <c r="Q27" s="16" t="s">
        <v>52</v>
      </c>
      <c r="R27" s="16" t="s">
        <v>52</v>
      </c>
      <c r="S27" s="16" t="s">
        <v>52</v>
      </c>
      <c r="T27" s="16" t="s">
        <v>52</v>
      </c>
      <c r="U27" s="16" t="s">
        <v>52</v>
      </c>
      <c r="V27" s="16" t="s">
        <v>52</v>
      </c>
      <c r="W27" s="16" t="s">
        <v>52</v>
      </c>
      <c r="X27" s="16" t="s">
        <v>52</v>
      </c>
      <c r="Y27" s="16" t="s">
        <v>52</v>
      </c>
      <c r="Z27" s="16" t="s">
        <v>52</v>
      </c>
      <c r="AA27" s="16" t="s">
        <v>52</v>
      </c>
      <c r="AB27" s="16" t="s">
        <v>52</v>
      </c>
      <c r="AC27" s="16" t="s">
        <v>52</v>
      </c>
      <c r="AD27" s="16" t="s">
        <v>52</v>
      </c>
      <c r="AE27" s="16" t="s">
        <v>52</v>
      </c>
      <c r="AF27" s="16" t="s">
        <v>52</v>
      </c>
    </row>
    <row r="28" spans="1:32" ht="12.75">
      <c r="A28" s="55"/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</row>
    <row r="29" spans="1:32" ht="12.75">
      <c r="A29" s="55"/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</row>
    <row r="30" spans="1:32" ht="12.75">
      <c r="A30" s="4" t="str">
        <f>'Count the Cost'!B1</f>
        <v>Sample Church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4" t="s">
        <v>35</v>
      </c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</row>
    <row r="31" spans="1:32" ht="12.75">
      <c r="A31" s="58">
        <f>'Count the Cost'!F2</f>
        <v>2016</v>
      </c>
      <c r="B31" s="4" t="s">
        <v>37</v>
      </c>
      <c r="C31" s="7" t="s">
        <v>38</v>
      </c>
      <c r="D31" s="7" t="s">
        <v>37</v>
      </c>
      <c r="E31" s="7" t="s">
        <v>39</v>
      </c>
      <c r="F31" s="7" t="s">
        <v>37</v>
      </c>
      <c r="G31" s="7" t="s">
        <v>6</v>
      </c>
      <c r="H31" s="7" t="s">
        <v>37</v>
      </c>
      <c r="I31" s="7" t="s">
        <v>40</v>
      </c>
      <c r="J31" s="7" t="s">
        <v>37</v>
      </c>
      <c r="K31" s="7" t="s">
        <v>41</v>
      </c>
      <c r="L31" s="7" t="s">
        <v>37</v>
      </c>
      <c r="M31" s="7" t="s">
        <v>42</v>
      </c>
      <c r="N31" s="7" t="s">
        <v>37</v>
      </c>
      <c r="O31" s="7" t="s">
        <v>43</v>
      </c>
      <c r="P31" s="7" t="s">
        <v>37</v>
      </c>
      <c r="Q31" s="7" t="s">
        <v>44</v>
      </c>
      <c r="R31" s="7" t="s">
        <v>37</v>
      </c>
      <c r="S31" s="7" t="s">
        <v>45</v>
      </c>
      <c r="T31" s="7" t="s">
        <v>37</v>
      </c>
      <c r="U31" s="7" t="s">
        <v>46</v>
      </c>
      <c r="V31" s="7" t="s">
        <v>37</v>
      </c>
      <c r="W31" s="7" t="s">
        <v>47</v>
      </c>
      <c r="X31" s="7" t="s">
        <v>37</v>
      </c>
      <c r="Y31" s="7" t="s">
        <v>48</v>
      </c>
      <c r="Z31" s="7" t="s">
        <v>37</v>
      </c>
      <c r="AA31" s="7" t="s">
        <v>49</v>
      </c>
      <c r="AB31" s="7" t="s">
        <v>37</v>
      </c>
      <c r="AC31" s="7" t="s">
        <v>50</v>
      </c>
      <c r="AD31" s="7" t="s">
        <v>37</v>
      </c>
      <c r="AE31" s="7" t="s">
        <v>51</v>
      </c>
      <c r="AF31" s="4" t="s">
        <v>37</v>
      </c>
    </row>
    <row r="32" spans="1:32" ht="12.75">
      <c r="A32" s="15" t="s">
        <v>52</v>
      </c>
      <c r="B32" s="15" t="s">
        <v>52</v>
      </c>
      <c r="C32" s="15" t="s">
        <v>52</v>
      </c>
      <c r="D32" s="15" t="s">
        <v>52</v>
      </c>
      <c r="E32" s="15" t="s">
        <v>52</v>
      </c>
      <c r="F32" s="15" t="s">
        <v>52</v>
      </c>
      <c r="G32" s="15" t="s">
        <v>52</v>
      </c>
      <c r="H32" s="15" t="s">
        <v>52</v>
      </c>
      <c r="I32" s="15" t="s">
        <v>52</v>
      </c>
      <c r="J32" s="15" t="s">
        <v>52</v>
      </c>
      <c r="K32" s="15" t="s">
        <v>52</v>
      </c>
      <c r="L32" s="15" t="s">
        <v>52</v>
      </c>
      <c r="M32" s="15" t="s">
        <v>52</v>
      </c>
      <c r="N32" s="15" t="s">
        <v>52</v>
      </c>
      <c r="O32" s="15" t="s">
        <v>52</v>
      </c>
      <c r="P32" s="15" t="s">
        <v>52</v>
      </c>
      <c r="Q32" s="15" t="s">
        <v>52</v>
      </c>
      <c r="R32" s="15" t="s">
        <v>52</v>
      </c>
      <c r="S32" s="15" t="s">
        <v>52</v>
      </c>
      <c r="T32" s="15" t="s">
        <v>52</v>
      </c>
      <c r="U32" s="15" t="s">
        <v>52</v>
      </c>
      <c r="V32" s="15" t="s">
        <v>52</v>
      </c>
      <c r="W32" s="15" t="s">
        <v>52</v>
      </c>
      <c r="X32" s="15" t="s">
        <v>52</v>
      </c>
      <c r="Y32" s="15" t="s">
        <v>52</v>
      </c>
      <c r="Z32" s="15" t="s">
        <v>52</v>
      </c>
      <c r="AA32" s="15" t="s">
        <v>52</v>
      </c>
      <c r="AB32" s="15" t="s">
        <v>52</v>
      </c>
      <c r="AC32" s="15" t="s">
        <v>52</v>
      </c>
      <c r="AD32" s="15" t="s">
        <v>52</v>
      </c>
      <c r="AE32" s="15" t="s">
        <v>52</v>
      </c>
      <c r="AF32" s="4" t="s">
        <v>37</v>
      </c>
    </row>
    <row r="33" spans="1:32" ht="12.75">
      <c r="A33" s="4" t="s">
        <v>153</v>
      </c>
      <c r="B33" s="4" t="s">
        <v>37</v>
      </c>
      <c r="C33" s="8">
        <f>E4</f>
        <v>0</v>
      </c>
      <c r="D33" s="12" t="s">
        <v>37</v>
      </c>
      <c r="E33" s="8">
        <f>E35/0.6</f>
        <v>0</v>
      </c>
      <c r="F33" s="12" t="s">
        <v>37</v>
      </c>
      <c r="G33" s="8"/>
      <c r="H33" s="4" t="s">
        <v>37</v>
      </c>
      <c r="I33" s="8">
        <f>(($E$33-$C$33)/12)+C33</f>
        <v>0</v>
      </c>
      <c r="J33" s="12" t="s">
        <v>37</v>
      </c>
      <c r="K33" s="8">
        <f>(($E$33-$C$33)/12)+I33</f>
        <v>0</v>
      </c>
      <c r="L33" s="4" t="s">
        <v>37</v>
      </c>
      <c r="M33" s="8">
        <f>(($E$33-$C$33)/12)+K33</f>
        <v>0</v>
      </c>
      <c r="N33" s="12" t="s">
        <v>37</v>
      </c>
      <c r="O33" s="8">
        <f>(($E$33-$C$33)/12)+M33</f>
        <v>0</v>
      </c>
      <c r="P33" s="12" t="s">
        <v>37</v>
      </c>
      <c r="Q33" s="8">
        <f>(($E$33-$C$33)/12)+O33</f>
        <v>0</v>
      </c>
      <c r="R33" s="12" t="s">
        <v>37</v>
      </c>
      <c r="S33" s="8">
        <f>(($E$33-$C$33)/12)+Q33</f>
        <v>0</v>
      </c>
      <c r="T33" s="12" t="s">
        <v>37</v>
      </c>
      <c r="U33" s="8">
        <f>(($E$33-$C$33)/12)+S33</f>
        <v>0</v>
      </c>
      <c r="V33" s="12" t="s">
        <v>37</v>
      </c>
      <c r="W33" s="8">
        <f>(($E$33-$C$33)/12)+U33</f>
        <v>0</v>
      </c>
      <c r="X33" s="12" t="s">
        <v>37</v>
      </c>
      <c r="Y33" s="8">
        <f>(($E$33-$C$33)/12)+W33</f>
        <v>0</v>
      </c>
      <c r="Z33" s="12" t="s">
        <v>37</v>
      </c>
      <c r="AA33" s="8">
        <f>(($E$33-$C$33)/12)+Y33</f>
        <v>0</v>
      </c>
      <c r="AB33" s="12" t="s">
        <v>37</v>
      </c>
      <c r="AC33" s="8">
        <f>(($E$33-$C$33)/12)+AA33</f>
        <v>0</v>
      </c>
      <c r="AD33" s="12" t="s">
        <v>37</v>
      </c>
      <c r="AE33" s="8">
        <f>(($E$33-$C$33)/12)+AC33</f>
        <v>0</v>
      </c>
      <c r="AF33" s="4" t="s">
        <v>37</v>
      </c>
    </row>
    <row r="34" spans="1:32" ht="12.75">
      <c r="A34" s="15" t="s">
        <v>52</v>
      </c>
      <c r="B34" s="4" t="s">
        <v>37</v>
      </c>
      <c r="C34" s="16" t="s">
        <v>52</v>
      </c>
      <c r="D34" s="12" t="s">
        <v>37</v>
      </c>
      <c r="E34" s="16" t="s">
        <v>52</v>
      </c>
      <c r="F34" s="12" t="s">
        <v>37</v>
      </c>
      <c r="G34" s="16" t="s">
        <v>52</v>
      </c>
      <c r="H34" s="4" t="s">
        <v>37</v>
      </c>
      <c r="I34" s="16" t="s">
        <v>52</v>
      </c>
      <c r="J34" s="12" t="s">
        <v>37</v>
      </c>
      <c r="K34" s="16" t="s">
        <v>52</v>
      </c>
      <c r="L34" s="4" t="s">
        <v>37</v>
      </c>
      <c r="M34" s="16" t="s">
        <v>52</v>
      </c>
      <c r="N34" s="12" t="s">
        <v>37</v>
      </c>
      <c r="O34" s="16" t="s">
        <v>52</v>
      </c>
      <c r="P34" s="12" t="s">
        <v>37</v>
      </c>
      <c r="Q34" s="16" t="s">
        <v>52</v>
      </c>
      <c r="R34" s="12" t="s">
        <v>37</v>
      </c>
      <c r="S34" s="16" t="s">
        <v>52</v>
      </c>
      <c r="T34" s="12" t="s">
        <v>37</v>
      </c>
      <c r="U34" s="16" t="s">
        <v>52</v>
      </c>
      <c r="V34" s="12" t="s">
        <v>37</v>
      </c>
      <c r="W34" s="16" t="s">
        <v>52</v>
      </c>
      <c r="X34" s="12" t="s">
        <v>37</v>
      </c>
      <c r="Y34" s="16" t="s">
        <v>52</v>
      </c>
      <c r="Z34" s="12" t="s">
        <v>37</v>
      </c>
      <c r="AA34" s="16" t="s">
        <v>52</v>
      </c>
      <c r="AB34" s="12" t="s">
        <v>37</v>
      </c>
      <c r="AC34" s="16" t="s">
        <v>52</v>
      </c>
      <c r="AD34" s="12" t="s">
        <v>37</v>
      </c>
      <c r="AE34" s="16" t="s">
        <v>52</v>
      </c>
      <c r="AF34" s="4" t="s">
        <v>37</v>
      </c>
    </row>
    <row r="35" spans="1:32" ht="12.75">
      <c r="A35" s="4" t="s">
        <v>89</v>
      </c>
      <c r="B35" s="4" t="s">
        <v>37</v>
      </c>
      <c r="C35" s="8">
        <f>E6</f>
        <v>0</v>
      </c>
      <c r="D35" s="12" t="s">
        <v>37</v>
      </c>
      <c r="E35" s="8">
        <f>C35*(1+'Count the Cost'!F26)</f>
        <v>0</v>
      </c>
      <c r="F35" s="12" t="s">
        <v>37</v>
      </c>
      <c r="G35" s="8">
        <f>AVERAGE(I35:AF35)</f>
        <v>0</v>
      </c>
      <c r="H35" s="4" t="s">
        <v>37</v>
      </c>
      <c r="I35" s="8">
        <f>(($E$35-$C$35)/12)+C35</f>
        <v>0</v>
      </c>
      <c r="J35" s="12" t="s">
        <v>37</v>
      </c>
      <c r="K35" s="8">
        <f>(($E$35-$C$35)/12)+I35</f>
        <v>0</v>
      </c>
      <c r="L35" s="4" t="s">
        <v>37</v>
      </c>
      <c r="M35" s="8">
        <f>(($E$35-$C$35)/12)+K35</f>
        <v>0</v>
      </c>
      <c r="N35" s="12" t="s">
        <v>37</v>
      </c>
      <c r="O35" s="8">
        <f>(($E$35-$C$35)/12)+M35</f>
        <v>0</v>
      </c>
      <c r="P35" s="12" t="s">
        <v>37</v>
      </c>
      <c r="Q35" s="8">
        <f>(($E$35-$C$35)/12)+O35</f>
        <v>0</v>
      </c>
      <c r="R35" s="12" t="s">
        <v>37</v>
      </c>
      <c r="S35" s="8">
        <f>(($E$35-$C$35)/12)+Q35</f>
        <v>0</v>
      </c>
      <c r="T35" s="12" t="s">
        <v>37</v>
      </c>
      <c r="U35" s="8">
        <f>(($E$35-$C$35)/12)+S35</f>
        <v>0</v>
      </c>
      <c r="V35" s="12" t="s">
        <v>37</v>
      </c>
      <c r="W35" s="8">
        <f>(($E$35-$C$35)/12)+U35</f>
        <v>0</v>
      </c>
      <c r="X35" s="12" t="s">
        <v>37</v>
      </c>
      <c r="Y35" s="8">
        <f>(($E$35-$C$35)/12)+W35</f>
        <v>0</v>
      </c>
      <c r="Z35" s="12" t="s">
        <v>37</v>
      </c>
      <c r="AA35" s="8">
        <f>(($E$35-$C$35)/12)+Y35</f>
        <v>0</v>
      </c>
      <c r="AB35" s="12" t="s">
        <v>37</v>
      </c>
      <c r="AC35" s="8">
        <f>(($E$35-$C$35)/12)+AA35</f>
        <v>0</v>
      </c>
      <c r="AD35" s="12" t="s">
        <v>37</v>
      </c>
      <c r="AE35" s="8">
        <f>(($E$35-$C$35)/12)+AC35</f>
        <v>0</v>
      </c>
      <c r="AF35" s="4" t="s">
        <v>37</v>
      </c>
    </row>
    <row r="36" spans="1:32" ht="12.75">
      <c r="A36" s="15" t="s">
        <v>52</v>
      </c>
      <c r="B36" s="4" t="s">
        <v>37</v>
      </c>
      <c r="C36" s="16" t="s">
        <v>52</v>
      </c>
      <c r="D36" s="12" t="s">
        <v>37</v>
      </c>
      <c r="E36" s="16" t="s">
        <v>52</v>
      </c>
      <c r="F36" s="12" t="s">
        <v>37</v>
      </c>
      <c r="G36" s="16" t="s">
        <v>52</v>
      </c>
      <c r="H36" s="4" t="s">
        <v>37</v>
      </c>
      <c r="I36" s="16" t="s">
        <v>52</v>
      </c>
      <c r="J36" s="12" t="s">
        <v>37</v>
      </c>
      <c r="K36" s="16" t="s">
        <v>52</v>
      </c>
      <c r="L36" s="4" t="s">
        <v>37</v>
      </c>
      <c r="M36" s="16" t="s">
        <v>52</v>
      </c>
      <c r="N36" s="12" t="s">
        <v>37</v>
      </c>
      <c r="O36" s="16" t="s">
        <v>52</v>
      </c>
      <c r="P36" s="12" t="s">
        <v>37</v>
      </c>
      <c r="Q36" s="16" t="s">
        <v>52</v>
      </c>
      <c r="R36" s="12" t="s">
        <v>37</v>
      </c>
      <c r="S36" s="16" t="s">
        <v>52</v>
      </c>
      <c r="T36" s="12" t="s">
        <v>37</v>
      </c>
      <c r="U36" s="16" t="s">
        <v>52</v>
      </c>
      <c r="V36" s="12" t="s">
        <v>37</v>
      </c>
      <c r="W36" s="16" t="s">
        <v>52</v>
      </c>
      <c r="X36" s="12" t="s">
        <v>37</v>
      </c>
      <c r="Y36" s="16" t="s">
        <v>52</v>
      </c>
      <c r="Z36" s="12" t="s">
        <v>37</v>
      </c>
      <c r="AA36" s="16" t="s">
        <v>52</v>
      </c>
      <c r="AB36" s="12" t="s">
        <v>37</v>
      </c>
      <c r="AC36" s="16" t="s">
        <v>52</v>
      </c>
      <c r="AD36" s="12" t="s">
        <v>37</v>
      </c>
      <c r="AE36" s="16" t="s">
        <v>52</v>
      </c>
      <c r="AF36" s="4" t="s">
        <v>37</v>
      </c>
    </row>
    <row r="37" spans="1:32" ht="12.75">
      <c r="A37" s="4" t="s">
        <v>59</v>
      </c>
      <c r="B37" s="4" t="s">
        <v>37</v>
      </c>
      <c r="C37" s="8">
        <f>C33/15</f>
        <v>0</v>
      </c>
      <c r="D37" s="12" t="s">
        <v>37</v>
      </c>
      <c r="E37" s="8">
        <f>E33/15</f>
        <v>0</v>
      </c>
      <c r="F37" s="12" t="s">
        <v>37</v>
      </c>
      <c r="G37" s="8"/>
      <c r="H37" s="4" t="s">
        <v>37</v>
      </c>
      <c r="I37" s="8">
        <f>(($E$37-$C$37)/12)+C37</f>
        <v>0</v>
      </c>
      <c r="J37" s="12" t="s">
        <v>37</v>
      </c>
      <c r="K37" s="8">
        <f>(($E$37-$C$37)/12)+I37</f>
        <v>0</v>
      </c>
      <c r="L37" s="4" t="s">
        <v>37</v>
      </c>
      <c r="M37" s="8">
        <f>(($E$37-$C$37)/12)+K37</f>
        <v>0</v>
      </c>
      <c r="N37" s="12" t="s">
        <v>37</v>
      </c>
      <c r="O37" s="8">
        <f>(($E$37-$C$37)/12)+M37</f>
        <v>0</v>
      </c>
      <c r="P37" s="12" t="s">
        <v>37</v>
      </c>
      <c r="Q37" s="8">
        <f>(($E$37-$C$37)/12)+O37</f>
        <v>0</v>
      </c>
      <c r="R37" s="12" t="s">
        <v>37</v>
      </c>
      <c r="S37" s="8">
        <f>(($E$37-$C$37)/12)+Q37</f>
        <v>0</v>
      </c>
      <c r="T37" s="12" t="s">
        <v>37</v>
      </c>
      <c r="U37" s="8">
        <f>(($E$37-$C$37)/12)+S37</f>
        <v>0</v>
      </c>
      <c r="V37" s="12" t="s">
        <v>37</v>
      </c>
      <c r="W37" s="8">
        <f>(($E$37-$C$37)/12)+U37</f>
        <v>0</v>
      </c>
      <c r="X37" s="12" t="s">
        <v>37</v>
      </c>
      <c r="Y37" s="8">
        <f>(($E$37-$C$37)/12)+W37</f>
        <v>0</v>
      </c>
      <c r="Z37" s="12" t="s">
        <v>37</v>
      </c>
      <c r="AA37" s="8">
        <f>(($E$37-$C$37)/12)+Y37</f>
        <v>0</v>
      </c>
      <c r="AB37" s="12" t="s">
        <v>37</v>
      </c>
      <c r="AC37" s="8">
        <f>(($E$37-$C$37)/12)+AA37</f>
        <v>0</v>
      </c>
      <c r="AD37" s="12" t="s">
        <v>37</v>
      </c>
      <c r="AE37" s="8">
        <f>(($E$37-$C$37)/12)+AC37</f>
        <v>0</v>
      </c>
      <c r="AF37" s="4" t="s">
        <v>37</v>
      </c>
    </row>
    <row r="38" spans="1:32" ht="12.75">
      <c r="A38" s="15" t="s">
        <v>52</v>
      </c>
      <c r="B38" s="4" t="s">
        <v>37</v>
      </c>
      <c r="C38" s="16" t="s">
        <v>52</v>
      </c>
      <c r="D38" s="12" t="s">
        <v>37</v>
      </c>
      <c r="E38" s="16" t="s">
        <v>52</v>
      </c>
      <c r="F38" s="12" t="s">
        <v>37</v>
      </c>
      <c r="G38" s="16" t="s">
        <v>52</v>
      </c>
      <c r="H38" s="4" t="s">
        <v>37</v>
      </c>
      <c r="I38" s="16" t="s">
        <v>52</v>
      </c>
      <c r="J38" s="12" t="s">
        <v>37</v>
      </c>
      <c r="K38" s="16" t="s">
        <v>52</v>
      </c>
      <c r="L38" s="4" t="s">
        <v>37</v>
      </c>
      <c r="M38" s="16" t="s">
        <v>52</v>
      </c>
      <c r="N38" s="12" t="s">
        <v>37</v>
      </c>
      <c r="O38" s="16" t="s">
        <v>52</v>
      </c>
      <c r="P38" s="12" t="s">
        <v>37</v>
      </c>
      <c r="Q38" s="16" t="s">
        <v>52</v>
      </c>
      <c r="R38" s="12" t="s">
        <v>37</v>
      </c>
      <c r="S38" s="16" t="s">
        <v>52</v>
      </c>
      <c r="T38" s="12" t="s">
        <v>37</v>
      </c>
      <c r="U38" s="16" t="s">
        <v>52</v>
      </c>
      <c r="V38" s="12" t="s">
        <v>37</v>
      </c>
      <c r="W38" s="16" t="s">
        <v>52</v>
      </c>
      <c r="X38" s="12" t="s">
        <v>37</v>
      </c>
      <c r="Y38" s="16" t="s">
        <v>52</v>
      </c>
      <c r="Z38" s="12" t="s">
        <v>37</v>
      </c>
      <c r="AA38" s="16" t="s">
        <v>52</v>
      </c>
      <c r="AB38" s="12" t="s">
        <v>37</v>
      </c>
      <c r="AC38" s="16" t="s">
        <v>52</v>
      </c>
      <c r="AD38" s="12" t="s">
        <v>37</v>
      </c>
      <c r="AE38" s="16" t="s">
        <v>52</v>
      </c>
      <c r="AF38" s="4" t="s">
        <v>37</v>
      </c>
    </row>
    <row r="39" spans="1:32" ht="12.75">
      <c r="A39" s="4" t="s">
        <v>62</v>
      </c>
      <c r="B39" s="4" t="s">
        <v>37</v>
      </c>
      <c r="C39" s="8">
        <f>C33/8</f>
        <v>0</v>
      </c>
      <c r="D39" s="12" t="s">
        <v>37</v>
      </c>
      <c r="E39" s="8">
        <f>E33/8</f>
        <v>0</v>
      </c>
      <c r="F39" s="12" t="s">
        <v>37</v>
      </c>
      <c r="G39" s="8"/>
      <c r="H39" s="4" t="s">
        <v>37</v>
      </c>
      <c r="I39" s="8">
        <f>(($E$39-$C$39)/12)+C39</f>
        <v>0</v>
      </c>
      <c r="J39" s="12" t="s">
        <v>37</v>
      </c>
      <c r="K39" s="8">
        <f>(($E$39-$C$39)/12)+I39</f>
        <v>0</v>
      </c>
      <c r="L39" s="4" t="s">
        <v>37</v>
      </c>
      <c r="M39" s="8">
        <f>(($E$39-$C$39)/12)+K39</f>
        <v>0</v>
      </c>
      <c r="N39" s="12" t="s">
        <v>37</v>
      </c>
      <c r="O39" s="8">
        <f>(($E$39-$C$39)/12)+M39</f>
        <v>0</v>
      </c>
      <c r="P39" s="12" t="s">
        <v>37</v>
      </c>
      <c r="Q39" s="8">
        <f>(($E$39-$C$39)/12)+O39</f>
        <v>0</v>
      </c>
      <c r="R39" s="12" t="s">
        <v>37</v>
      </c>
      <c r="S39" s="8">
        <f>(($E$39-$C$39)/12)+Q39</f>
        <v>0</v>
      </c>
      <c r="T39" s="12" t="s">
        <v>37</v>
      </c>
      <c r="U39" s="8">
        <f>(($E$39-$C$39)/12)+S39</f>
        <v>0</v>
      </c>
      <c r="V39" s="12" t="s">
        <v>37</v>
      </c>
      <c r="W39" s="8">
        <f>(($E$39-$C$39)/12)+U39</f>
        <v>0</v>
      </c>
      <c r="X39" s="12" t="s">
        <v>37</v>
      </c>
      <c r="Y39" s="8">
        <f>(($E$39-$C$39)/12)+W39</f>
        <v>0</v>
      </c>
      <c r="Z39" s="12" t="s">
        <v>37</v>
      </c>
      <c r="AA39" s="8">
        <f>(($E$39-$C$39)/12)+Y39</f>
        <v>0</v>
      </c>
      <c r="AB39" s="12" t="s">
        <v>37</v>
      </c>
      <c r="AC39" s="8">
        <f>(($E$39-$C$39)/12)+AA39</f>
        <v>0</v>
      </c>
      <c r="AD39" s="12" t="s">
        <v>37</v>
      </c>
      <c r="AE39" s="8">
        <f>(($E$39-$C$39)/12)+AC39</f>
        <v>0</v>
      </c>
      <c r="AF39" s="4" t="s">
        <v>37</v>
      </c>
    </row>
    <row r="40" spans="1:32" ht="12.75">
      <c r="A40" s="15" t="s">
        <v>52</v>
      </c>
      <c r="B40" s="4" t="s">
        <v>37</v>
      </c>
      <c r="C40" s="16" t="s">
        <v>52</v>
      </c>
      <c r="D40" s="12" t="s">
        <v>37</v>
      </c>
      <c r="E40" s="16" t="s">
        <v>52</v>
      </c>
      <c r="F40" s="12" t="s">
        <v>37</v>
      </c>
      <c r="G40" s="16" t="s">
        <v>52</v>
      </c>
      <c r="H40" s="4" t="s">
        <v>37</v>
      </c>
      <c r="I40" s="16" t="s">
        <v>52</v>
      </c>
      <c r="J40" s="12" t="s">
        <v>37</v>
      </c>
      <c r="K40" s="16" t="s">
        <v>52</v>
      </c>
      <c r="L40" s="4" t="s">
        <v>37</v>
      </c>
      <c r="M40" s="16" t="s">
        <v>52</v>
      </c>
      <c r="N40" s="12" t="s">
        <v>37</v>
      </c>
      <c r="O40" s="16" t="s">
        <v>52</v>
      </c>
      <c r="P40" s="12" t="s">
        <v>37</v>
      </c>
      <c r="Q40" s="16" t="s">
        <v>52</v>
      </c>
      <c r="R40" s="12" t="s">
        <v>37</v>
      </c>
      <c r="S40" s="16" t="s">
        <v>52</v>
      </c>
      <c r="T40" s="12" t="s">
        <v>37</v>
      </c>
      <c r="U40" s="16" t="s">
        <v>52</v>
      </c>
      <c r="V40" s="12" t="s">
        <v>37</v>
      </c>
      <c r="W40" s="16" t="s">
        <v>52</v>
      </c>
      <c r="X40" s="12" t="s">
        <v>37</v>
      </c>
      <c r="Y40" s="16" t="s">
        <v>52</v>
      </c>
      <c r="Z40" s="12" t="s">
        <v>37</v>
      </c>
      <c r="AA40" s="16" t="s">
        <v>52</v>
      </c>
      <c r="AB40" s="12" t="s">
        <v>37</v>
      </c>
      <c r="AC40" s="16" t="s">
        <v>52</v>
      </c>
      <c r="AD40" s="12" t="s">
        <v>37</v>
      </c>
      <c r="AE40" s="16" t="s">
        <v>52</v>
      </c>
      <c r="AF40" s="4" t="s">
        <v>37</v>
      </c>
    </row>
    <row r="41" spans="1:32" ht="15">
      <c r="A41" s="164" t="s">
        <v>156</v>
      </c>
      <c r="B41" s="4" t="s">
        <v>37</v>
      </c>
      <c r="C41" s="8">
        <f>C33/15</f>
        <v>0</v>
      </c>
      <c r="D41" s="12" t="s">
        <v>37</v>
      </c>
      <c r="E41" s="8">
        <f>E33/15</f>
        <v>0</v>
      </c>
      <c r="F41" s="12" t="s">
        <v>37</v>
      </c>
      <c r="G41" s="8"/>
      <c r="H41" s="4" t="s">
        <v>37</v>
      </c>
      <c r="I41" s="8">
        <f>(($E$41-$C$41)/12)+C41</f>
        <v>0</v>
      </c>
      <c r="J41" s="12" t="s">
        <v>37</v>
      </c>
      <c r="K41" s="8">
        <f>(($E$41-$C$41)/12)+I41</f>
        <v>0</v>
      </c>
      <c r="L41" s="4" t="s">
        <v>37</v>
      </c>
      <c r="M41" s="8">
        <f>(($E$41-$C$41)/12)+K41</f>
        <v>0</v>
      </c>
      <c r="N41" s="12" t="s">
        <v>37</v>
      </c>
      <c r="O41" s="8">
        <f>(($E$41-$C$41)/12)+M41</f>
        <v>0</v>
      </c>
      <c r="P41" s="12" t="s">
        <v>37</v>
      </c>
      <c r="Q41" s="8">
        <f>(($E$41-$C$41)/12)+O41</f>
        <v>0</v>
      </c>
      <c r="R41" s="12" t="s">
        <v>37</v>
      </c>
      <c r="S41" s="8">
        <f>(($E$41-$C$41)/12)+Q41</f>
        <v>0</v>
      </c>
      <c r="T41" s="12" t="s">
        <v>37</v>
      </c>
      <c r="U41" s="8">
        <f>(($E$41-$C$41)/12)+S41</f>
        <v>0</v>
      </c>
      <c r="V41" s="12" t="s">
        <v>37</v>
      </c>
      <c r="W41" s="8">
        <f>(($E$41-$C$41)/12)+U41</f>
        <v>0</v>
      </c>
      <c r="X41" s="12" t="s">
        <v>37</v>
      </c>
      <c r="Y41" s="8">
        <f>(($E$41-$C$41)/12)+W41</f>
        <v>0</v>
      </c>
      <c r="Z41" s="12" t="s">
        <v>37</v>
      </c>
      <c r="AA41" s="8">
        <f>(($E$41-$C$41)/12)+Y41</f>
        <v>0</v>
      </c>
      <c r="AB41" s="12" t="s">
        <v>37</v>
      </c>
      <c r="AC41" s="8">
        <f>(($E$41-$C$41)/12)+AA41</f>
        <v>0</v>
      </c>
      <c r="AD41" s="12" t="s">
        <v>37</v>
      </c>
      <c r="AE41" s="8">
        <f>(($E$41-$C$41)/12)+AC41</f>
        <v>0</v>
      </c>
      <c r="AF41" s="4" t="s">
        <v>37</v>
      </c>
    </row>
    <row r="42" spans="1:32" ht="12.75">
      <c r="A42" s="15" t="s">
        <v>52</v>
      </c>
      <c r="B42" s="4" t="s">
        <v>37</v>
      </c>
      <c r="C42" s="16" t="s">
        <v>52</v>
      </c>
      <c r="D42" s="12" t="s">
        <v>37</v>
      </c>
      <c r="E42" s="16" t="s">
        <v>52</v>
      </c>
      <c r="F42" s="12" t="s">
        <v>37</v>
      </c>
      <c r="G42" s="16" t="s">
        <v>52</v>
      </c>
      <c r="H42" s="4" t="s">
        <v>37</v>
      </c>
      <c r="I42" s="16" t="s">
        <v>52</v>
      </c>
      <c r="J42" s="12" t="s">
        <v>37</v>
      </c>
      <c r="K42" s="16" t="s">
        <v>52</v>
      </c>
      <c r="L42" s="4" t="s">
        <v>37</v>
      </c>
      <c r="M42" s="16" t="s">
        <v>52</v>
      </c>
      <c r="N42" s="12" t="s">
        <v>37</v>
      </c>
      <c r="O42" s="16" t="s">
        <v>52</v>
      </c>
      <c r="P42" s="12" t="s">
        <v>37</v>
      </c>
      <c r="Q42" s="16" t="s">
        <v>52</v>
      </c>
      <c r="R42" s="12" t="s">
        <v>37</v>
      </c>
      <c r="S42" s="16" t="s">
        <v>52</v>
      </c>
      <c r="T42" s="12" t="s">
        <v>37</v>
      </c>
      <c r="U42" s="16" t="s">
        <v>52</v>
      </c>
      <c r="V42" s="12" t="s">
        <v>37</v>
      </c>
      <c r="W42" s="16" t="s">
        <v>52</v>
      </c>
      <c r="X42" s="12" t="s">
        <v>37</v>
      </c>
      <c r="Y42" s="16" t="s">
        <v>52</v>
      </c>
      <c r="Z42" s="12" t="s">
        <v>37</v>
      </c>
      <c r="AA42" s="16" t="s">
        <v>52</v>
      </c>
      <c r="AB42" s="12" t="s">
        <v>37</v>
      </c>
      <c r="AC42" s="16" t="s">
        <v>52</v>
      </c>
      <c r="AD42" s="12" t="s">
        <v>37</v>
      </c>
      <c r="AE42" s="16" t="s">
        <v>52</v>
      </c>
      <c r="AF42" s="4" t="s">
        <v>37</v>
      </c>
    </row>
    <row r="43" spans="1:32" ht="12.75">
      <c r="A43" s="4" t="s">
        <v>153</v>
      </c>
      <c r="B43" s="4" t="s">
        <v>37</v>
      </c>
      <c r="C43" s="8">
        <f>C33</f>
        <v>0</v>
      </c>
      <c r="D43" s="12" t="s">
        <v>37</v>
      </c>
      <c r="E43" s="8">
        <f>E33</f>
        <v>0</v>
      </c>
      <c r="F43" s="12" t="s">
        <v>37</v>
      </c>
      <c r="G43" s="8"/>
      <c r="H43" s="4" t="s">
        <v>37</v>
      </c>
      <c r="I43" s="8">
        <f>(($E$43-$C$43)/12)+C43</f>
        <v>0</v>
      </c>
      <c r="J43" s="12" t="s">
        <v>37</v>
      </c>
      <c r="K43" s="8">
        <f>(($E$43-$C$43)/12)+I43</f>
        <v>0</v>
      </c>
      <c r="L43" s="4" t="s">
        <v>37</v>
      </c>
      <c r="M43" s="8">
        <f>(($E$43-$C$43)/12)+K43</f>
        <v>0</v>
      </c>
      <c r="N43" s="12" t="s">
        <v>37</v>
      </c>
      <c r="O43" s="8">
        <f>(($E$43-$C$43)/12)+M43</f>
        <v>0</v>
      </c>
      <c r="P43" s="12" t="s">
        <v>37</v>
      </c>
      <c r="Q43" s="8">
        <f>(($E$43-$C$43)/12)+O43</f>
        <v>0</v>
      </c>
      <c r="R43" s="12" t="s">
        <v>37</v>
      </c>
      <c r="S43" s="8">
        <f>(($E$43-$C$43)/12)+Q43</f>
        <v>0</v>
      </c>
      <c r="T43" s="12" t="s">
        <v>37</v>
      </c>
      <c r="U43" s="8">
        <f>(($E$43-$C$43)/12)+S43</f>
        <v>0</v>
      </c>
      <c r="V43" s="12" t="s">
        <v>37</v>
      </c>
      <c r="W43" s="8">
        <f>(($E$43-$C$43)/12)+U43</f>
        <v>0</v>
      </c>
      <c r="X43" s="12" t="s">
        <v>37</v>
      </c>
      <c r="Y43" s="8">
        <f>(($E$43-$C$43)/12)+W43</f>
        <v>0</v>
      </c>
      <c r="Z43" s="12" t="s">
        <v>37</v>
      </c>
      <c r="AA43" s="8">
        <f>(($E$43-$C$43)/12)+Y43</f>
        <v>0</v>
      </c>
      <c r="AB43" s="12" t="s">
        <v>37</v>
      </c>
      <c r="AC43" s="8">
        <f>(($E$43-$C$43)/12)+AA43</f>
        <v>0</v>
      </c>
      <c r="AD43" s="12" t="s">
        <v>37</v>
      </c>
      <c r="AE43" s="8">
        <f>(($E$43-$C$43)/12)+AC43</f>
        <v>0</v>
      </c>
      <c r="AF43" s="4" t="s">
        <v>37</v>
      </c>
    </row>
    <row r="44" spans="1:32" ht="12.75">
      <c r="A44" s="15" t="s">
        <v>52</v>
      </c>
      <c r="B44" s="4" t="s">
        <v>37</v>
      </c>
      <c r="C44" s="16" t="s">
        <v>52</v>
      </c>
      <c r="D44" s="12" t="s">
        <v>37</v>
      </c>
      <c r="E44" s="16" t="s">
        <v>52</v>
      </c>
      <c r="F44" s="12" t="s">
        <v>37</v>
      </c>
      <c r="G44" s="16" t="s">
        <v>52</v>
      </c>
      <c r="H44" s="4" t="s">
        <v>37</v>
      </c>
      <c r="I44" s="16" t="s">
        <v>52</v>
      </c>
      <c r="J44" s="12" t="s">
        <v>37</v>
      </c>
      <c r="K44" s="16" t="s">
        <v>52</v>
      </c>
      <c r="L44" s="4" t="s">
        <v>37</v>
      </c>
      <c r="M44" s="16" t="s">
        <v>52</v>
      </c>
      <c r="N44" s="12" t="s">
        <v>37</v>
      </c>
      <c r="O44" s="16" t="s">
        <v>52</v>
      </c>
      <c r="P44" s="12" t="s">
        <v>37</v>
      </c>
      <c r="Q44" s="16" t="s">
        <v>52</v>
      </c>
      <c r="R44" s="12" t="s">
        <v>37</v>
      </c>
      <c r="S44" s="16" t="s">
        <v>52</v>
      </c>
      <c r="T44" s="12" t="s">
        <v>37</v>
      </c>
      <c r="U44" s="16" t="s">
        <v>52</v>
      </c>
      <c r="V44" s="12" t="s">
        <v>37</v>
      </c>
      <c r="W44" s="16" t="s">
        <v>52</v>
      </c>
      <c r="X44" s="12" t="s">
        <v>37</v>
      </c>
      <c r="Y44" s="16" t="s">
        <v>52</v>
      </c>
      <c r="Z44" s="12" t="s">
        <v>37</v>
      </c>
      <c r="AA44" s="16" t="s">
        <v>52</v>
      </c>
      <c r="AB44" s="12" t="s">
        <v>37</v>
      </c>
      <c r="AC44" s="16" t="s">
        <v>52</v>
      </c>
      <c r="AD44" s="12" t="s">
        <v>37</v>
      </c>
      <c r="AE44" s="16" t="s">
        <v>52</v>
      </c>
      <c r="AF44" s="4" t="s">
        <v>37</v>
      </c>
    </row>
    <row r="45" spans="1:32" ht="12.75">
      <c r="A45" s="4" t="s">
        <v>78</v>
      </c>
      <c r="B45" s="4" t="s">
        <v>37</v>
      </c>
      <c r="C45" s="8">
        <f>C39+1</f>
        <v>1</v>
      </c>
      <c r="D45" s="12" t="s">
        <v>37</v>
      </c>
      <c r="E45" s="8">
        <f>E39+1</f>
        <v>1</v>
      </c>
      <c r="F45" s="12" t="s">
        <v>37</v>
      </c>
      <c r="G45" s="8"/>
      <c r="H45" s="4" t="s">
        <v>37</v>
      </c>
      <c r="I45" s="8">
        <f>(($E$45-$C$45)/12)+C45</f>
        <v>1</v>
      </c>
      <c r="J45" s="12" t="s">
        <v>37</v>
      </c>
      <c r="K45" s="8">
        <f>(($E$45-$C$45)/12)+I45</f>
        <v>1</v>
      </c>
      <c r="L45" s="4" t="s">
        <v>37</v>
      </c>
      <c r="M45" s="8">
        <f>(($E$45-$C$45)/12)+K45</f>
        <v>1</v>
      </c>
      <c r="N45" s="12" t="s">
        <v>37</v>
      </c>
      <c r="O45" s="8">
        <f>(($E$45-$C$45)/12)+M45</f>
        <v>1</v>
      </c>
      <c r="P45" s="12" t="s">
        <v>37</v>
      </c>
      <c r="Q45" s="8">
        <f>(($E$45-$C$45)/12)+O45</f>
        <v>1</v>
      </c>
      <c r="R45" s="12" t="s">
        <v>37</v>
      </c>
      <c r="S45" s="8">
        <f>(($E$45-$C$45)/12)+Q45</f>
        <v>1</v>
      </c>
      <c r="T45" s="12" t="s">
        <v>37</v>
      </c>
      <c r="U45" s="8">
        <f>(($E$45-$C$45)/12)+S45</f>
        <v>1</v>
      </c>
      <c r="V45" s="12" t="s">
        <v>37</v>
      </c>
      <c r="W45" s="8">
        <f>(($E$45-$C$45)/12)+U45</f>
        <v>1</v>
      </c>
      <c r="X45" s="12" t="s">
        <v>37</v>
      </c>
      <c r="Y45" s="8">
        <f>(($E$45-$C$45)/12)+W45</f>
        <v>1</v>
      </c>
      <c r="Z45" s="12" t="s">
        <v>37</v>
      </c>
      <c r="AA45" s="8">
        <f>(($E$45-$C$45)/12)+Y45</f>
        <v>1</v>
      </c>
      <c r="AB45" s="12" t="s">
        <v>37</v>
      </c>
      <c r="AC45" s="8">
        <f>(($E$45-$C$45)/12)+AA45</f>
        <v>1</v>
      </c>
      <c r="AD45" s="12" t="s">
        <v>37</v>
      </c>
      <c r="AE45" s="8">
        <f>(($E$45-$C$45)/12)+AC45</f>
        <v>1</v>
      </c>
      <c r="AF45" s="4" t="s">
        <v>37</v>
      </c>
    </row>
    <row r="46" spans="1:32" ht="12.75">
      <c r="A46" s="15" t="s">
        <v>52</v>
      </c>
      <c r="B46" s="4" t="s">
        <v>37</v>
      </c>
      <c r="C46" s="16" t="s">
        <v>52</v>
      </c>
      <c r="D46" s="12" t="s">
        <v>37</v>
      </c>
      <c r="E46" s="16" t="s">
        <v>52</v>
      </c>
      <c r="F46" s="12" t="s">
        <v>37</v>
      </c>
      <c r="G46" s="16" t="s">
        <v>52</v>
      </c>
      <c r="H46" s="4" t="s">
        <v>37</v>
      </c>
      <c r="I46" s="16" t="s">
        <v>52</v>
      </c>
      <c r="J46" s="12" t="s">
        <v>37</v>
      </c>
      <c r="K46" s="16" t="s">
        <v>52</v>
      </c>
      <c r="L46" s="4" t="s">
        <v>37</v>
      </c>
      <c r="M46" s="16" t="s">
        <v>52</v>
      </c>
      <c r="N46" s="12" t="s">
        <v>37</v>
      </c>
      <c r="O46" s="16" t="s">
        <v>52</v>
      </c>
      <c r="P46" s="12" t="s">
        <v>37</v>
      </c>
      <c r="Q46" s="16" t="s">
        <v>52</v>
      </c>
      <c r="R46" s="12" t="s">
        <v>37</v>
      </c>
      <c r="S46" s="16" t="s">
        <v>52</v>
      </c>
      <c r="T46" s="12" t="s">
        <v>37</v>
      </c>
      <c r="U46" s="16" t="s">
        <v>52</v>
      </c>
      <c r="V46" s="12" t="s">
        <v>37</v>
      </c>
      <c r="W46" s="16" t="s">
        <v>52</v>
      </c>
      <c r="X46" s="12" t="s">
        <v>37</v>
      </c>
      <c r="Y46" s="16" t="s">
        <v>52</v>
      </c>
      <c r="Z46" s="12" t="s">
        <v>37</v>
      </c>
      <c r="AA46" s="16" t="s">
        <v>52</v>
      </c>
      <c r="AB46" s="12" t="s">
        <v>37</v>
      </c>
      <c r="AC46" s="16" t="s">
        <v>52</v>
      </c>
      <c r="AD46" s="12" t="s">
        <v>37</v>
      </c>
      <c r="AE46" s="16" t="s">
        <v>52</v>
      </c>
      <c r="AF46" s="4" t="s">
        <v>37</v>
      </c>
    </row>
    <row r="47" spans="1:32" ht="12.75">
      <c r="A47" s="4" t="s">
        <v>81</v>
      </c>
      <c r="B47" s="4" t="s">
        <v>37</v>
      </c>
      <c r="C47" s="8">
        <f>C33</f>
        <v>0</v>
      </c>
      <c r="D47" s="12" t="s">
        <v>37</v>
      </c>
      <c r="E47" s="8">
        <f>E33</f>
        <v>0</v>
      </c>
      <c r="F47" s="12" t="s">
        <v>37</v>
      </c>
      <c r="G47" s="8"/>
      <c r="H47" s="4" t="s">
        <v>37</v>
      </c>
      <c r="I47" s="8">
        <f>(($E$47-$C$47)/12)+C47</f>
        <v>0</v>
      </c>
      <c r="J47" s="12" t="s">
        <v>37</v>
      </c>
      <c r="K47" s="8">
        <f>(($E$47-$C$47)/12)+I47</f>
        <v>0</v>
      </c>
      <c r="L47" s="4" t="s">
        <v>37</v>
      </c>
      <c r="M47" s="8">
        <f>(($E$47-$C$47)/12)+K47</f>
        <v>0</v>
      </c>
      <c r="N47" s="12" t="s">
        <v>37</v>
      </c>
      <c r="O47" s="8">
        <f>(($E$47-$C$47)/12)+M47</f>
        <v>0</v>
      </c>
      <c r="P47" s="12" t="s">
        <v>37</v>
      </c>
      <c r="Q47" s="8">
        <f>(($E$47-$C$47)/12)+O47</f>
        <v>0</v>
      </c>
      <c r="R47" s="12" t="s">
        <v>37</v>
      </c>
      <c r="S47" s="8">
        <f>(($E$47-$C$47)/12)+Q47</f>
        <v>0</v>
      </c>
      <c r="T47" s="12" t="s">
        <v>37</v>
      </c>
      <c r="U47" s="8">
        <f>(($E$47-$C$47)/12)+S47</f>
        <v>0</v>
      </c>
      <c r="V47" s="12" t="s">
        <v>37</v>
      </c>
      <c r="W47" s="8">
        <f>(($E$47-$C$47)/12)+U47</f>
        <v>0</v>
      </c>
      <c r="X47" s="12" t="s">
        <v>37</v>
      </c>
      <c r="Y47" s="8">
        <f>(($E$47-$C$47)/12)+W47</f>
        <v>0</v>
      </c>
      <c r="Z47" s="12" t="s">
        <v>37</v>
      </c>
      <c r="AA47" s="8">
        <f>(($E$47-$C$47)/12)+Y47</f>
        <v>0</v>
      </c>
      <c r="AB47" s="12" t="s">
        <v>37</v>
      </c>
      <c r="AC47" s="8">
        <f>(($E$47-$C$47)/12)+AA47</f>
        <v>0</v>
      </c>
      <c r="AD47" s="12" t="s">
        <v>37</v>
      </c>
      <c r="AE47" s="8">
        <f>(($E$47-$C$47)/12)+AC47</f>
        <v>0</v>
      </c>
      <c r="AF47" s="4" t="s">
        <v>37</v>
      </c>
    </row>
    <row r="48" spans="1:32" ht="12.75">
      <c r="A48" s="15" t="s">
        <v>52</v>
      </c>
      <c r="B48" s="4" t="s">
        <v>37</v>
      </c>
      <c r="C48" s="16" t="s">
        <v>52</v>
      </c>
      <c r="D48" s="12" t="s">
        <v>37</v>
      </c>
      <c r="E48" s="16" t="s">
        <v>52</v>
      </c>
      <c r="F48" s="12" t="s">
        <v>37</v>
      </c>
      <c r="G48" s="16" t="s">
        <v>52</v>
      </c>
      <c r="H48" s="4" t="s">
        <v>37</v>
      </c>
      <c r="I48" s="16" t="s">
        <v>52</v>
      </c>
      <c r="J48" s="12" t="s">
        <v>37</v>
      </c>
      <c r="K48" s="16" t="s">
        <v>52</v>
      </c>
      <c r="L48" s="4" t="s">
        <v>37</v>
      </c>
      <c r="M48" s="16" t="s">
        <v>52</v>
      </c>
      <c r="N48" s="12" t="s">
        <v>37</v>
      </c>
      <c r="O48" s="16" t="s">
        <v>52</v>
      </c>
      <c r="P48" s="12" t="s">
        <v>37</v>
      </c>
      <c r="Q48" s="16" t="s">
        <v>52</v>
      </c>
      <c r="R48" s="12" t="s">
        <v>37</v>
      </c>
      <c r="S48" s="16" t="s">
        <v>52</v>
      </c>
      <c r="T48" s="12" t="s">
        <v>37</v>
      </c>
      <c r="U48" s="16" t="s">
        <v>52</v>
      </c>
      <c r="V48" s="12" t="s">
        <v>37</v>
      </c>
      <c r="W48" s="16" t="s">
        <v>52</v>
      </c>
      <c r="X48" s="12" t="s">
        <v>37</v>
      </c>
      <c r="Y48" s="16" t="s">
        <v>52</v>
      </c>
      <c r="Z48" s="12" t="s">
        <v>37</v>
      </c>
      <c r="AA48" s="16" t="s">
        <v>52</v>
      </c>
      <c r="AB48" s="12" t="s">
        <v>37</v>
      </c>
      <c r="AC48" s="16" t="s">
        <v>52</v>
      </c>
      <c r="AD48" s="12" t="s">
        <v>37</v>
      </c>
      <c r="AE48" s="16" t="s">
        <v>52</v>
      </c>
      <c r="AF48" s="4" t="s">
        <v>37</v>
      </c>
    </row>
    <row r="49" spans="1:32" ht="12.75">
      <c r="A49" s="4" t="s">
        <v>83</v>
      </c>
      <c r="B49" s="4" t="s">
        <v>37</v>
      </c>
      <c r="C49" s="9">
        <f>'Count the Cost'!F6</f>
        <v>0</v>
      </c>
      <c r="D49" s="10" t="s">
        <v>37</v>
      </c>
      <c r="E49" s="9">
        <f>C49</f>
        <v>0</v>
      </c>
      <c r="F49" s="10" t="s">
        <v>37</v>
      </c>
      <c r="G49" s="9"/>
      <c r="H49" s="10" t="s">
        <v>37</v>
      </c>
      <c r="I49" s="9">
        <f>(($E$49-$C$49)/12)+C49</f>
        <v>0</v>
      </c>
      <c r="J49" s="10" t="s">
        <v>37</v>
      </c>
      <c r="K49" s="9">
        <f>(($E$49-$C$49)/12)+I49</f>
        <v>0</v>
      </c>
      <c r="L49" s="10" t="s">
        <v>37</v>
      </c>
      <c r="M49" s="9">
        <f>(($E$49-$C$49)/12)+K49</f>
        <v>0</v>
      </c>
      <c r="N49" s="10" t="s">
        <v>37</v>
      </c>
      <c r="O49" s="9">
        <f>(($E$49-$C$49)/12)+M49</f>
        <v>0</v>
      </c>
      <c r="P49" s="10" t="s">
        <v>37</v>
      </c>
      <c r="Q49" s="9">
        <f>(($E$49-$C$49)/12)+O49</f>
        <v>0</v>
      </c>
      <c r="R49" s="10" t="s">
        <v>37</v>
      </c>
      <c r="S49" s="9">
        <f>(($E$49-$C$49)/12)+Q49</f>
        <v>0</v>
      </c>
      <c r="T49" s="10" t="s">
        <v>37</v>
      </c>
      <c r="U49" s="9">
        <f>(($E$49-$C$49)/12)+S49</f>
        <v>0</v>
      </c>
      <c r="V49" s="10" t="s">
        <v>37</v>
      </c>
      <c r="W49" s="9">
        <f>(($E$49-$C$49)/12)+U49</f>
        <v>0</v>
      </c>
      <c r="X49" s="10" t="s">
        <v>37</v>
      </c>
      <c r="Y49" s="9">
        <f>(($E$49-$C$49)/12)+W49</f>
        <v>0</v>
      </c>
      <c r="Z49" s="10" t="s">
        <v>37</v>
      </c>
      <c r="AA49" s="9">
        <f>(($E$49-$C$49)/12)+Y49</f>
        <v>0</v>
      </c>
      <c r="AB49" s="10" t="s">
        <v>37</v>
      </c>
      <c r="AC49" s="9">
        <f>(($E$49-$C$49)/12)+AA49</f>
        <v>0</v>
      </c>
      <c r="AD49" s="10" t="s">
        <v>37</v>
      </c>
      <c r="AE49" s="9">
        <f>(($E$49-$C$49)/12)+AC49</f>
        <v>0</v>
      </c>
      <c r="AF49" s="10" t="s">
        <v>37</v>
      </c>
    </row>
    <row r="50" spans="1:32" ht="12.75">
      <c r="A50" s="15" t="s">
        <v>52</v>
      </c>
      <c r="B50" s="4" t="s">
        <v>37</v>
      </c>
      <c r="C50" s="18" t="s">
        <v>52</v>
      </c>
      <c r="D50" s="10" t="s">
        <v>37</v>
      </c>
      <c r="E50" s="18" t="s">
        <v>52</v>
      </c>
      <c r="F50" s="10" t="s">
        <v>37</v>
      </c>
      <c r="G50" s="16" t="s">
        <v>52</v>
      </c>
      <c r="H50" s="10" t="s">
        <v>37</v>
      </c>
      <c r="I50" s="18" t="s">
        <v>52</v>
      </c>
      <c r="J50" s="10" t="s">
        <v>37</v>
      </c>
      <c r="K50" s="18" t="s">
        <v>52</v>
      </c>
      <c r="L50" s="10" t="s">
        <v>37</v>
      </c>
      <c r="M50" s="18" t="s">
        <v>52</v>
      </c>
      <c r="N50" s="10" t="s">
        <v>37</v>
      </c>
      <c r="O50" s="18" t="s">
        <v>52</v>
      </c>
      <c r="P50" s="10" t="s">
        <v>37</v>
      </c>
      <c r="Q50" s="18" t="s">
        <v>52</v>
      </c>
      <c r="R50" s="10" t="s">
        <v>37</v>
      </c>
      <c r="S50" s="18" t="s">
        <v>52</v>
      </c>
      <c r="T50" s="10" t="s">
        <v>37</v>
      </c>
      <c r="U50" s="18" t="s">
        <v>52</v>
      </c>
      <c r="V50" s="10" t="s">
        <v>37</v>
      </c>
      <c r="W50" s="18" t="s">
        <v>52</v>
      </c>
      <c r="X50" s="10" t="s">
        <v>37</v>
      </c>
      <c r="Y50" s="18" t="s">
        <v>52</v>
      </c>
      <c r="Z50" s="10" t="s">
        <v>37</v>
      </c>
      <c r="AA50" s="18" t="s">
        <v>52</v>
      </c>
      <c r="AB50" s="10" t="s">
        <v>37</v>
      </c>
      <c r="AC50" s="18" t="s">
        <v>52</v>
      </c>
      <c r="AD50" s="10" t="s">
        <v>37</v>
      </c>
      <c r="AE50" s="18" t="s">
        <v>52</v>
      </c>
      <c r="AF50" s="10" t="s">
        <v>37</v>
      </c>
    </row>
    <row r="51" spans="1:32" ht="12.75">
      <c r="A51" s="4" t="s">
        <v>85</v>
      </c>
      <c r="B51" s="4" t="s">
        <v>37</v>
      </c>
      <c r="C51" s="9">
        <f>C49*C35</f>
        <v>0</v>
      </c>
      <c r="D51" s="10" t="s">
        <v>37</v>
      </c>
      <c r="E51" s="9">
        <f>E49*E35</f>
        <v>0</v>
      </c>
      <c r="F51" s="10" t="s">
        <v>37</v>
      </c>
      <c r="G51" s="9"/>
      <c r="H51" s="10" t="s">
        <v>37</v>
      </c>
      <c r="I51" s="9">
        <f>(($E$51-$C$51)/12)+C51</f>
        <v>0</v>
      </c>
      <c r="J51" s="10" t="s">
        <v>37</v>
      </c>
      <c r="K51" s="9">
        <f>(($E$51-$C$51)/12)+I51</f>
        <v>0</v>
      </c>
      <c r="L51" s="10" t="s">
        <v>37</v>
      </c>
      <c r="M51" s="9">
        <f>(($E$51-$C$51)/12)+K51</f>
        <v>0</v>
      </c>
      <c r="N51" s="10" t="s">
        <v>37</v>
      </c>
      <c r="O51" s="9">
        <f>(($E$51-$C$51)/12)+M51</f>
        <v>0</v>
      </c>
      <c r="P51" s="10" t="s">
        <v>37</v>
      </c>
      <c r="Q51" s="9">
        <f>(($E$51-$C$51)/12)+O51</f>
        <v>0</v>
      </c>
      <c r="R51" s="10" t="s">
        <v>37</v>
      </c>
      <c r="S51" s="9">
        <f>(($E$51-$C$51)/12)+Q51</f>
        <v>0</v>
      </c>
      <c r="T51" s="10" t="s">
        <v>37</v>
      </c>
      <c r="U51" s="9">
        <f>(($E$51-$C$51)/12)+S51</f>
        <v>0</v>
      </c>
      <c r="V51" s="10" t="s">
        <v>37</v>
      </c>
      <c r="W51" s="9">
        <f>(($E$51-$C$51)/12)+U51</f>
        <v>0</v>
      </c>
      <c r="X51" s="10" t="s">
        <v>37</v>
      </c>
      <c r="Y51" s="9">
        <f>(($E$51-$C$51)/12)+W51</f>
        <v>0</v>
      </c>
      <c r="Z51" s="10" t="s">
        <v>37</v>
      </c>
      <c r="AA51" s="9">
        <f>(($E$51-$C$51)/12)+Y51</f>
        <v>0</v>
      </c>
      <c r="AB51" s="10" t="s">
        <v>37</v>
      </c>
      <c r="AC51" s="9">
        <f>(($E$51-$C$51)/12)+AA51</f>
        <v>0</v>
      </c>
      <c r="AD51" s="10" t="s">
        <v>37</v>
      </c>
      <c r="AE51" s="9">
        <f>(($E$51-$C$51)/12)+AC51</f>
        <v>0</v>
      </c>
      <c r="AF51" s="10" t="s">
        <v>37</v>
      </c>
    </row>
    <row r="52" spans="1:32" ht="12.75">
      <c r="A52" s="15" t="s">
        <v>52</v>
      </c>
      <c r="B52" s="4" t="s">
        <v>37</v>
      </c>
      <c r="C52" s="16" t="s">
        <v>52</v>
      </c>
      <c r="D52" s="12" t="s">
        <v>37</v>
      </c>
      <c r="E52" s="16" t="s">
        <v>52</v>
      </c>
      <c r="F52" s="12" t="s">
        <v>37</v>
      </c>
      <c r="G52" s="16" t="s">
        <v>52</v>
      </c>
      <c r="H52" s="4" t="s">
        <v>37</v>
      </c>
      <c r="I52" s="16" t="s">
        <v>52</v>
      </c>
      <c r="J52" s="12" t="s">
        <v>37</v>
      </c>
      <c r="K52" s="16" t="s">
        <v>52</v>
      </c>
      <c r="L52" s="4" t="s">
        <v>37</v>
      </c>
      <c r="M52" s="16" t="s">
        <v>52</v>
      </c>
      <c r="N52" s="12" t="s">
        <v>37</v>
      </c>
      <c r="O52" s="16" t="s">
        <v>52</v>
      </c>
      <c r="P52" s="12" t="s">
        <v>37</v>
      </c>
      <c r="Q52" s="16" t="s">
        <v>52</v>
      </c>
      <c r="R52" s="12" t="s">
        <v>37</v>
      </c>
      <c r="S52" s="16" t="s">
        <v>52</v>
      </c>
      <c r="T52" s="12" t="s">
        <v>37</v>
      </c>
      <c r="U52" s="16" t="s">
        <v>52</v>
      </c>
      <c r="V52" s="12" t="s">
        <v>37</v>
      </c>
      <c r="W52" s="16" t="s">
        <v>52</v>
      </c>
      <c r="X52" s="12" t="s">
        <v>37</v>
      </c>
      <c r="Y52" s="16" t="s">
        <v>52</v>
      </c>
      <c r="Z52" s="12" t="s">
        <v>37</v>
      </c>
      <c r="AA52" s="16" t="s">
        <v>52</v>
      </c>
      <c r="AB52" s="12" t="s">
        <v>37</v>
      </c>
      <c r="AC52" s="16" t="s">
        <v>52</v>
      </c>
      <c r="AD52" s="12" t="s">
        <v>37</v>
      </c>
      <c r="AE52" s="16" t="s">
        <v>52</v>
      </c>
      <c r="AF52" s="4" t="s">
        <v>37</v>
      </c>
    </row>
    <row r="53" spans="1:32" ht="12.75">
      <c r="A53" s="27" t="s">
        <v>89</v>
      </c>
      <c r="B53" s="27" t="s">
        <v>37</v>
      </c>
      <c r="C53" s="28">
        <f>C35*1.33</f>
        <v>0</v>
      </c>
      <c r="D53" s="29" t="s">
        <v>37</v>
      </c>
      <c r="E53" s="28">
        <f>E35*1.33</f>
        <v>0</v>
      </c>
      <c r="F53" s="29" t="s">
        <v>37</v>
      </c>
      <c r="G53" s="25">
        <f>G35*1.33</f>
        <v>0</v>
      </c>
      <c r="H53" s="27" t="s">
        <v>37</v>
      </c>
      <c r="I53" s="28">
        <f>(($E$53-$C$53)/12)+C53</f>
        <v>0</v>
      </c>
      <c r="J53" s="29" t="s">
        <v>37</v>
      </c>
      <c r="K53" s="28">
        <f>(($E$53-$C$53)/12)+I53</f>
        <v>0</v>
      </c>
      <c r="L53" s="27" t="s">
        <v>37</v>
      </c>
      <c r="M53" s="28">
        <f>(($E$53-$C$53)/12)+K53</f>
        <v>0</v>
      </c>
      <c r="N53" s="29" t="s">
        <v>37</v>
      </c>
      <c r="O53" s="28">
        <f>(($E$53-$C$53)/12)+M53</f>
        <v>0</v>
      </c>
      <c r="P53" s="29" t="s">
        <v>37</v>
      </c>
      <c r="Q53" s="28">
        <f>(($E$53-$C$53)/12)+O53</f>
        <v>0</v>
      </c>
      <c r="R53" s="29" t="s">
        <v>37</v>
      </c>
      <c r="S53" s="28">
        <f>(($E$53-$C$53)/12)+Q53</f>
        <v>0</v>
      </c>
      <c r="T53" s="29" t="s">
        <v>37</v>
      </c>
      <c r="U53" s="28">
        <f>(($E$53-$C$53)/12)+S53</f>
        <v>0</v>
      </c>
      <c r="V53" s="29" t="s">
        <v>37</v>
      </c>
      <c r="W53" s="28">
        <f>(($E$53-$C$53)/12)+U53</f>
        <v>0</v>
      </c>
      <c r="X53" s="29" t="s">
        <v>37</v>
      </c>
      <c r="Y53" s="28">
        <f>(($E$53-$C$53)/12)+W53</f>
        <v>0</v>
      </c>
      <c r="Z53" s="29" t="s">
        <v>37</v>
      </c>
      <c r="AA53" s="28">
        <f>(($E$53-$C$53)/12)+Y53</f>
        <v>0</v>
      </c>
      <c r="AB53" s="29" t="s">
        <v>37</v>
      </c>
      <c r="AC53" s="28">
        <f>(($E$53-$C$53)/12)+AA53</f>
        <v>0</v>
      </c>
      <c r="AD53" s="29" t="s">
        <v>37</v>
      </c>
      <c r="AE53" s="28">
        <f>(($E$53-$C$53)/12)+AC53</f>
        <v>0</v>
      </c>
      <c r="AF53" s="4" t="s">
        <v>37</v>
      </c>
    </row>
    <row r="54" spans="1:32" ht="12.75">
      <c r="A54" s="15" t="s">
        <v>52</v>
      </c>
      <c r="B54" s="4" t="s">
        <v>37</v>
      </c>
      <c r="C54" s="16" t="s">
        <v>52</v>
      </c>
      <c r="D54" s="12" t="s">
        <v>37</v>
      </c>
      <c r="E54" s="16" t="s">
        <v>52</v>
      </c>
      <c r="F54" s="12" t="s">
        <v>37</v>
      </c>
      <c r="G54" s="16" t="s">
        <v>52</v>
      </c>
      <c r="H54" s="4" t="s">
        <v>37</v>
      </c>
      <c r="I54" s="16" t="s">
        <v>52</v>
      </c>
      <c r="J54" s="12" t="s">
        <v>37</v>
      </c>
      <c r="K54" s="16" t="s">
        <v>52</v>
      </c>
      <c r="L54" s="4" t="s">
        <v>37</v>
      </c>
      <c r="M54" s="16" t="s">
        <v>52</v>
      </c>
      <c r="N54" s="12" t="s">
        <v>37</v>
      </c>
      <c r="O54" s="16" t="s">
        <v>52</v>
      </c>
      <c r="P54" s="12" t="s">
        <v>37</v>
      </c>
      <c r="Q54" s="16" t="s">
        <v>52</v>
      </c>
      <c r="R54" s="12" t="s">
        <v>37</v>
      </c>
      <c r="S54" s="16" t="s">
        <v>52</v>
      </c>
      <c r="T54" s="12" t="s">
        <v>37</v>
      </c>
      <c r="U54" s="16" t="s">
        <v>52</v>
      </c>
      <c r="V54" s="12" t="s">
        <v>37</v>
      </c>
      <c r="W54" s="16" t="s">
        <v>52</v>
      </c>
      <c r="X54" s="12" t="s">
        <v>37</v>
      </c>
      <c r="Y54" s="16" t="s">
        <v>52</v>
      </c>
      <c r="Z54" s="12" t="s">
        <v>37</v>
      </c>
      <c r="AA54" s="16" t="s">
        <v>52</v>
      </c>
      <c r="AB54" s="12" t="s">
        <v>37</v>
      </c>
      <c r="AC54" s="16" t="s">
        <v>52</v>
      </c>
      <c r="AD54" s="12" t="s">
        <v>37</v>
      </c>
      <c r="AE54" s="16" t="s">
        <v>52</v>
      </c>
      <c r="AF54" s="4" t="s">
        <v>37</v>
      </c>
    </row>
    <row r="55" spans="1:32" ht="12.75">
      <c r="A55" s="4" t="s">
        <v>93</v>
      </c>
      <c r="B55" s="4" t="s">
        <v>37</v>
      </c>
      <c r="C55" s="8">
        <v>0</v>
      </c>
      <c r="D55" s="12" t="s">
        <v>37</v>
      </c>
      <c r="E55" s="8">
        <f>(+E35-C35)/2</f>
        <v>0</v>
      </c>
      <c r="F55" s="12" t="s">
        <v>37</v>
      </c>
      <c r="G55" s="8"/>
      <c r="H55" s="4" t="s">
        <v>37</v>
      </c>
      <c r="I55" s="8">
        <f>(I35-C35)/2</f>
        <v>0</v>
      </c>
      <c r="J55" s="12" t="s">
        <v>37</v>
      </c>
      <c r="K55" s="8">
        <f>(K35-I35)/2</f>
        <v>0</v>
      </c>
      <c r="L55" s="4" t="s">
        <v>37</v>
      </c>
      <c r="M55" s="8">
        <f>(M35-K35)/2</f>
        <v>0</v>
      </c>
      <c r="N55" s="12" t="s">
        <v>37</v>
      </c>
      <c r="O55" s="8">
        <f>(O35-M35)/2</f>
        <v>0</v>
      </c>
      <c r="P55" s="12" t="s">
        <v>37</v>
      </c>
      <c r="Q55" s="8">
        <f>(Q35-O35)/2</f>
        <v>0</v>
      </c>
      <c r="R55" s="12" t="s">
        <v>37</v>
      </c>
      <c r="S55" s="8">
        <f>(S35-Q35)/2</f>
        <v>0</v>
      </c>
      <c r="T55" s="12" t="s">
        <v>37</v>
      </c>
      <c r="U55" s="8">
        <f>(U35-S35)/2</f>
        <v>0</v>
      </c>
      <c r="V55" s="12" t="s">
        <v>37</v>
      </c>
      <c r="W55" s="8">
        <f>(W35-U35)/2</f>
        <v>0</v>
      </c>
      <c r="X55" s="12" t="s">
        <v>37</v>
      </c>
      <c r="Y55" s="8">
        <f>(Y35-W35)/2</f>
        <v>0</v>
      </c>
      <c r="Z55" s="12" t="s">
        <v>37</v>
      </c>
      <c r="AA55" s="8">
        <f>(AA35-Y35)/2</f>
        <v>0</v>
      </c>
      <c r="AB55" s="12" t="s">
        <v>37</v>
      </c>
      <c r="AC55" s="8">
        <f>(AC35-AA35)/2</f>
        <v>0</v>
      </c>
      <c r="AD55" s="12" t="s">
        <v>37</v>
      </c>
      <c r="AE55" s="8">
        <f>(AE35-AC35)/2</f>
        <v>0</v>
      </c>
      <c r="AF55" s="4" t="s">
        <v>37</v>
      </c>
    </row>
    <row r="56" spans="1:32" ht="12.75">
      <c r="A56" s="15" t="s">
        <v>52</v>
      </c>
      <c r="B56" s="15" t="s">
        <v>52</v>
      </c>
      <c r="C56" s="15" t="s">
        <v>52</v>
      </c>
      <c r="D56" s="15" t="s">
        <v>52</v>
      </c>
      <c r="E56" s="15" t="s">
        <v>52</v>
      </c>
      <c r="F56" s="15" t="s">
        <v>52</v>
      </c>
      <c r="G56" s="15" t="s">
        <v>52</v>
      </c>
      <c r="H56" s="15" t="s">
        <v>52</v>
      </c>
      <c r="I56" s="15" t="s">
        <v>52</v>
      </c>
      <c r="J56" s="15" t="s">
        <v>52</v>
      </c>
      <c r="K56" s="15" t="s">
        <v>52</v>
      </c>
      <c r="L56" s="15" t="s">
        <v>52</v>
      </c>
      <c r="M56" s="15" t="s">
        <v>52</v>
      </c>
      <c r="N56" s="15" t="s">
        <v>52</v>
      </c>
      <c r="O56" s="15" t="s">
        <v>52</v>
      </c>
      <c r="P56" s="15" t="s">
        <v>52</v>
      </c>
      <c r="Q56" s="15" t="s">
        <v>52</v>
      </c>
      <c r="R56" s="15" t="s">
        <v>52</v>
      </c>
      <c r="S56" s="15" t="s">
        <v>52</v>
      </c>
      <c r="T56" s="15" t="s">
        <v>52</v>
      </c>
      <c r="U56" s="15" t="s">
        <v>52</v>
      </c>
      <c r="V56" s="15" t="s">
        <v>52</v>
      </c>
      <c r="W56" s="15" t="s">
        <v>52</v>
      </c>
      <c r="X56" s="15" t="s">
        <v>52</v>
      </c>
      <c r="Y56" s="15" t="s">
        <v>52</v>
      </c>
      <c r="Z56" s="15" t="s">
        <v>52</v>
      </c>
      <c r="AA56" s="15" t="s">
        <v>52</v>
      </c>
      <c r="AB56" s="12" t="s">
        <v>52</v>
      </c>
      <c r="AC56" s="15" t="s">
        <v>52</v>
      </c>
      <c r="AD56" s="15" t="s">
        <v>52</v>
      </c>
      <c r="AE56" s="15" t="s">
        <v>52</v>
      </c>
      <c r="AF56" s="15" t="s">
        <v>52</v>
      </c>
    </row>
    <row r="57" spans="1:32" ht="12.75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4" t="s">
        <v>35</v>
      </c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</row>
    <row r="58" spans="1:32" ht="12.75">
      <c r="A58" s="55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4" t="s">
        <v>104</v>
      </c>
      <c r="P58" s="55"/>
      <c r="Q58" s="4" t="s">
        <v>35</v>
      </c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</row>
    <row r="59" spans="1:32" ht="12.75">
      <c r="A59" s="4" t="str">
        <f>'Count the Cost'!B1</f>
        <v>Sample Church</v>
      </c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4" t="s">
        <v>35</v>
      </c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</row>
    <row r="60" spans="1:32" ht="12.75">
      <c r="A60" s="58">
        <f>'Count the Cost'!H2</f>
        <v>2017</v>
      </c>
      <c r="B60" s="4" t="s">
        <v>37</v>
      </c>
      <c r="C60" s="7" t="s">
        <v>38</v>
      </c>
      <c r="D60" s="7" t="s">
        <v>37</v>
      </c>
      <c r="E60" s="7" t="s">
        <v>39</v>
      </c>
      <c r="F60" s="7" t="s">
        <v>37</v>
      </c>
      <c r="G60" s="7" t="s">
        <v>6</v>
      </c>
      <c r="H60" s="7" t="s">
        <v>37</v>
      </c>
      <c r="I60" s="7" t="s">
        <v>40</v>
      </c>
      <c r="J60" s="7" t="s">
        <v>37</v>
      </c>
      <c r="K60" s="7" t="s">
        <v>41</v>
      </c>
      <c r="L60" s="7" t="s">
        <v>37</v>
      </c>
      <c r="M60" s="7" t="s">
        <v>42</v>
      </c>
      <c r="N60" s="7" t="s">
        <v>37</v>
      </c>
      <c r="O60" s="7" t="s">
        <v>43</v>
      </c>
      <c r="P60" s="7" t="s">
        <v>37</v>
      </c>
      <c r="Q60" s="7" t="s">
        <v>44</v>
      </c>
      <c r="R60" s="7" t="s">
        <v>37</v>
      </c>
      <c r="S60" s="7" t="s">
        <v>45</v>
      </c>
      <c r="T60" s="7" t="s">
        <v>37</v>
      </c>
      <c r="U60" s="7" t="s">
        <v>46</v>
      </c>
      <c r="V60" s="7" t="s">
        <v>37</v>
      </c>
      <c r="W60" s="7" t="s">
        <v>47</v>
      </c>
      <c r="X60" s="7" t="s">
        <v>37</v>
      </c>
      <c r="Y60" s="7" t="s">
        <v>48</v>
      </c>
      <c r="Z60" s="7" t="s">
        <v>37</v>
      </c>
      <c r="AA60" s="7" t="s">
        <v>49</v>
      </c>
      <c r="AB60" s="7" t="s">
        <v>37</v>
      </c>
      <c r="AC60" s="7" t="s">
        <v>50</v>
      </c>
      <c r="AD60" s="7" t="s">
        <v>37</v>
      </c>
      <c r="AE60" s="7" t="s">
        <v>51</v>
      </c>
      <c r="AF60" s="4" t="s">
        <v>37</v>
      </c>
    </row>
    <row r="61" spans="1:32" ht="12.75">
      <c r="A61" s="15" t="s">
        <v>52</v>
      </c>
      <c r="B61" s="15" t="s">
        <v>52</v>
      </c>
      <c r="C61" s="15" t="s">
        <v>52</v>
      </c>
      <c r="D61" s="15" t="s">
        <v>52</v>
      </c>
      <c r="E61" s="15" t="s">
        <v>52</v>
      </c>
      <c r="F61" s="15" t="s">
        <v>52</v>
      </c>
      <c r="G61" s="15" t="s">
        <v>52</v>
      </c>
      <c r="H61" s="15" t="s">
        <v>52</v>
      </c>
      <c r="I61" s="15" t="s">
        <v>52</v>
      </c>
      <c r="J61" s="15" t="s">
        <v>52</v>
      </c>
      <c r="K61" s="15" t="s">
        <v>52</v>
      </c>
      <c r="L61" s="15" t="s">
        <v>52</v>
      </c>
      <c r="M61" s="15" t="s">
        <v>52</v>
      </c>
      <c r="N61" s="15" t="s">
        <v>52</v>
      </c>
      <c r="O61" s="15" t="s">
        <v>52</v>
      </c>
      <c r="P61" s="15" t="s">
        <v>52</v>
      </c>
      <c r="Q61" s="15" t="s">
        <v>52</v>
      </c>
      <c r="R61" s="15" t="s">
        <v>52</v>
      </c>
      <c r="S61" s="15" t="s">
        <v>52</v>
      </c>
      <c r="T61" s="15" t="s">
        <v>52</v>
      </c>
      <c r="U61" s="15" t="s">
        <v>52</v>
      </c>
      <c r="V61" s="15" t="s">
        <v>52</v>
      </c>
      <c r="W61" s="15" t="s">
        <v>52</v>
      </c>
      <c r="X61" s="15" t="s">
        <v>52</v>
      </c>
      <c r="Y61" s="15" t="s">
        <v>52</v>
      </c>
      <c r="Z61" s="15" t="s">
        <v>52</v>
      </c>
      <c r="AA61" s="15" t="s">
        <v>52</v>
      </c>
      <c r="AB61" s="15" t="s">
        <v>52</v>
      </c>
      <c r="AC61" s="15" t="s">
        <v>52</v>
      </c>
      <c r="AD61" s="15" t="s">
        <v>52</v>
      </c>
      <c r="AE61" s="15" t="s">
        <v>52</v>
      </c>
      <c r="AF61" s="4" t="s">
        <v>37</v>
      </c>
    </row>
    <row r="62" spans="1:32" ht="12.75">
      <c r="A62" s="4" t="s">
        <v>153</v>
      </c>
      <c r="B62" s="4" t="s">
        <v>37</v>
      </c>
      <c r="C62" s="8">
        <f>E33</f>
        <v>0</v>
      </c>
      <c r="D62" s="12" t="s">
        <v>37</v>
      </c>
      <c r="E62" s="8">
        <f>(+C62*'Count the Cost'!F26)+C62</f>
        <v>0</v>
      </c>
      <c r="F62" s="12" t="s">
        <v>37</v>
      </c>
      <c r="G62" s="8"/>
      <c r="H62" s="4" t="s">
        <v>37</v>
      </c>
      <c r="I62" s="8">
        <f>(($E$62-$C$62)/12)+C62</f>
        <v>0</v>
      </c>
      <c r="J62" s="12" t="s">
        <v>37</v>
      </c>
      <c r="K62" s="8">
        <f>(($E$62-$C$62)/12)+I62</f>
        <v>0</v>
      </c>
      <c r="L62" s="4" t="s">
        <v>37</v>
      </c>
      <c r="M62" s="8">
        <f>(($E$62-$C$62)/12)+K62</f>
        <v>0</v>
      </c>
      <c r="N62" s="12" t="s">
        <v>37</v>
      </c>
      <c r="O62" s="8">
        <f>(($E$62-$C$62)/12)+M62</f>
        <v>0</v>
      </c>
      <c r="P62" s="12" t="s">
        <v>37</v>
      </c>
      <c r="Q62" s="8">
        <f>(($E$62-$C$62)/12)+O62</f>
        <v>0</v>
      </c>
      <c r="R62" s="12" t="s">
        <v>37</v>
      </c>
      <c r="S62" s="8">
        <f>(($E$62-$C$62)/12)+Q62</f>
        <v>0</v>
      </c>
      <c r="T62" s="12" t="s">
        <v>37</v>
      </c>
      <c r="U62" s="8">
        <f>(($E$62-$C$62)/12)+S62</f>
        <v>0</v>
      </c>
      <c r="V62" s="12" t="s">
        <v>37</v>
      </c>
      <c r="W62" s="8">
        <f>(($E$62-$C$62)/12)+U62</f>
        <v>0</v>
      </c>
      <c r="X62" s="12" t="s">
        <v>37</v>
      </c>
      <c r="Y62" s="8">
        <f>(($E$62-$C$62)/12)+W62</f>
        <v>0</v>
      </c>
      <c r="Z62" s="12" t="s">
        <v>37</v>
      </c>
      <c r="AA62" s="8">
        <f>(($E$62-$C$62)/12)+Y62</f>
        <v>0</v>
      </c>
      <c r="AB62" s="12" t="s">
        <v>37</v>
      </c>
      <c r="AC62" s="8">
        <f>(($E$62-$C$62)/12)+AA62</f>
        <v>0</v>
      </c>
      <c r="AD62" s="12" t="s">
        <v>37</v>
      </c>
      <c r="AE62" s="8">
        <f>(($E$62-$C$62)/12)+AC62</f>
        <v>0</v>
      </c>
      <c r="AF62" s="4" t="s">
        <v>37</v>
      </c>
    </row>
    <row r="63" spans="1:32" ht="12.75">
      <c r="A63" s="15" t="s">
        <v>52</v>
      </c>
      <c r="B63" s="4" t="s">
        <v>37</v>
      </c>
      <c r="C63" s="16" t="s">
        <v>52</v>
      </c>
      <c r="D63" s="12" t="s">
        <v>37</v>
      </c>
      <c r="E63" s="16" t="s">
        <v>52</v>
      </c>
      <c r="F63" s="12" t="s">
        <v>37</v>
      </c>
      <c r="G63" s="16" t="s">
        <v>52</v>
      </c>
      <c r="H63" s="4" t="s">
        <v>37</v>
      </c>
      <c r="I63" s="16" t="s">
        <v>52</v>
      </c>
      <c r="J63" s="12" t="s">
        <v>37</v>
      </c>
      <c r="K63" s="16" t="s">
        <v>52</v>
      </c>
      <c r="L63" s="4" t="s">
        <v>37</v>
      </c>
      <c r="M63" s="16" t="s">
        <v>52</v>
      </c>
      <c r="N63" s="12" t="s">
        <v>37</v>
      </c>
      <c r="O63" s="16" t="s">
        <v>52</v>
      </c>
      <c r="P63" s="12" t="s">
        <v>37</v>
      </c>
      <c r="Q63" s="16" t="s">
        <v>52</v>
      </c>
      <c r="R63" s="12" t="s">
        <v>37</v>
      </c>
      <c r="S63" s="16" t="s">
        <v>52</v>
      </c>
      <c r="T63" s="12" t="s">
        <v>37</v>
      </c>
      <c r="U63" s="16" t="s">
        <v>52</v>
      </c>
      <c r="V63" s="12" t="s">
        <v>37</v>
      </c>
      <c r="W63" s="16" t="s">
        <v>52</v>
      </c>
      <c r="X63" s="12" t="s">
        <v>37</v>
      </c>
      <c r="Y63" s="16" t="s">
        <v>52</v>
      </c>
      <c r="Z63" s="12" t="s">
        <v>37</v>
      </c>
      <c r="AA63" s="16" t="s">
        <v>52</v>
      </c>
      <c r="AB63" s="12" t="s">
        <v>37</v>
      </c>
      <c r="AC63" s="16" t="s">
        <v>52</v>
      </c>
      <c r="AD63" s="12" t="s">
        <v>37</v>
      </c>
      <c r="AE63" s="16" t="s">
        <v>52</v>
      </c>
      <c r="AF63" s="4" t="s">
        <v>37</v>
      </c>
    </row>
    <row r="64" spans="1:32" ht="12.75">
      <c r="A64" s="4" t="s">
        <v>89</v>
      </c>
      <c r="B64" s="4" t="s">
        <v>37</v>
      </c>
      <c r="C64" s="8">
        <f>E35</f>
        <v>0</v>
      </c>
      <c r="D64" s="12" t="s">
        <v>37</v>
      </c>
      <c r="E64" s="8">
        <f>C64*(1+'Count the Cost'!H26)</f>
        <v>0</v>
      </c>
      <c r="F64" s="12" t="s">
        <v>37</v>
      </c>
      <c r="G64" s="8">
        <f>AVERAGE(I64:AF64)</f>
        <v>0</v>
      </c>
      <c r="H64" s="4" t="s">
        <v>37</v>
      </c>
      <c r="I64" s="8">
        <f>(($E$64-$C$64)/12)+C64</f>
        <v>0</v>
      </c>
      <c r="J64" s="12" t="s">
        <v>37</v>
      </c>
      <c r="K64" s="8">
        <f>(($E$64-$C$64)/12)+I64</f>
        <v>0</v>
      </c>
      <c r="L64" s="4" t="s">
        <v>37</v>
      </c>
      <c r="M64" s="8">
        <f>(($E$64-$C$64)/12)+K64</f>
        <v>0</v>
      </c>
      <c r="N64" s="12" t="s">
        <v>37</v>
      </c>
      <c r="O64" s="8">
        <f>(($E$64-$C$64)/12)+M64</f>
        <v>0</v>
      </c>
      <c r="P64" s="12" t="s">
        <v>37</v>
      </c>
      <c r="Q64" s="8">
        <f>(($E$64-$C$64)/12)+O64</f>
        <v>0</v>
      </c>
      <c r="R64" s="12" t="s">
        <v>37</v>
      </c>
      <c r="S64" s="8">
        <f>(($E$64-$C$64)/12)+Q64</f>
        <v>0</v>
      </c>
      <c r="T64" s="12" t="s">
        <v>37</v>
      </c>
      <c r="U64" s="8">
        <f>(($E$64-$C$64)/12)+S64</f>
        <v>0</v>
      </c>
      <c r="V64" s="12" t="s">
        <v>37</v>
      </c>
      <c r="W64" s="8">
        <f>(($E$64-$C$64)/12)+U64</f>
        <v>0</v>
      </c>
      <c r="X64" s="12" t="s">
        <v>37</v>
      </c>
      <c r="Y64" s="8">
        <f>(($E$64-$C$64)/12)+W64</f>
        <v>0</v>
      </c>
      <c r="Z64" s="12" t="s">
        <v>37</v>
      </c>
      <c r="AA64" s="8">
        <f>(($E$64-$C$64)/12)+Y64</f>
        <v>0</v>
      </c>
      <c r="AB64" s="12" t="s">
        <v>37</v>
      </c>
      <c r="AC64" s="8">
        <f>(($E$64-$C$64)/12)+AA64</f>
        <v>0</v>
      </c>
      <c r="AD64" s="12" t="s">
        <v>37</v>
      </c>
      <c r="AE64" s="8">
        <f>(($E$64-$C$64)/12)+AC64</f>
        <v>0</v>
      </c>
      <c r="AF64" s="4" t="s">
        <v>37</v>
      </c>
    </row>
    <row r="65" spans="1:32" ht="12.75">
      <c r="A65" s="15" t="s">
        <v>52</v>
      </c>
      <c r="B65" s="4" t="s">
        <v>37</v>
      </c>
      <c r="C65" s="16" t="s">
        <v>52</v>
      </c>
      <c r="D65" s="12" t="s">
        <v>37</v>
      </c>
      <c r="E65" s="16" t="s">
        <v>52</v>
      </c>
      <c r="F65" s="12" t="s">
        <v>37</v>
      </c>
      <c r="G65" s="16" t="s">
        <v>52</v>
      </c>
      <c r="H65" s="4" t="s">
        <v>37</v>
      </c>
      <c r="I65" s="16" t="s">
        <v>52</v>
      </c>
      <c r="J65" s="12" t="s">
        <v>37</v>
      </c>
      <c r="K65" s="16" t="s">
        <v>52</v>
      </c>
      <c r="L65" s="4" t="s">
        <v>37</v>
      </c>
      <c r="M65" s="16" t="s">
        <v>52</v>
      </c>
      <c r="N65" s="12" t="s">
        <v>37</v>
      </c>
      <c r="O65" s="16" t="s">
        <v>52</v>
      </c>
      <c r="P65" s="12" t="s">
        <v>37</v>
      </c>
      <c r="Q65" s="16" t="s">
        <v>52</v>
      </c>
      <c r="R65" s="12" t="s">
        <v>37</v>
      </c>
      <c r="S65" s="16" t="s">
        <v>52</v>
      </c>
      <c r="T65" s="12" t="s">
        <v>37</v>
      </c>
      <c r="U65" s="16" t="s">
        <v>52</v>
      </c>
      <c r="V65" s="12" t="s">
        <v>37</v>
      </c>
      <c r="W65" s="16" t="s">
        <v>52</v>
      </c>
      <c r="X65" s="12" t="s">
        <v>37</v>
      </c>
      <c r="Y65" s="16" t="s">
        <v>52</v>
      </c>
      <c r="Z65" s="12" t="s">
        <v>37</v>
      </c>
      <c r="AA65" s="16" t="s">
        <v>52</v>
      </c>
      <c r="AB65" s="12" t="s">
        <v>37</v>
      </c>
      <c r="AC65" s="16" t="s">
        <v>52</v>
      </c>
      <c r="AD65" s="12" t="s">
        <v>37</v>
      </c>
      <c r="AE65" s="16" t="s">
        <v>52</v>
      </c>
      <c r="AF65" s="4" t="s">
        <v>37</v>
      </c>
    </row>
    <row r="66" spans="1:32" ht="12.75">
      <c r="A66" s="4" t="s">
        <v>59</v>
      </c>
      <c r="B66" s="4" t="s">
        <v>37</v>
      </c>
      <c r="C66" s="8">
        <f>C62/15</f>
        <v>0</v>
      </c>
      <c r="D66" s="12" t="s">
        <v>37</v>
      </c>
      <c r="E66" s="8">
        <f>E62/15</f>
        <v>0</v>
      </c>
      <c r="F66" s="12" t="s">
        <v>37</v>
      </c>
      <c r="G66" s="8"/>
      <c r="H66" s="4" t="s">
        <v>37</v>
      </c>
      <c r="I66" s="8">
        <f>(($E$66-$C$66)/12)+C66</f>
        <v>0</v>
      </c>
      <c r="J66" s="12" t="s">
        <v>37</v>
      </c>
      <c r="K66" s="8">
        <f>(($E$66-$C$66)/12)+I66</f>
        <v>0</v>
      </c>
      <c r="L66" s="4" t="s">
        <v>37</v>
      </c>
      <c r="M66" s="8">
        <f>(($E$66-$C$66)/12)+K66</f>
        <v>0</v>
      </c>
      <c r="N66" s="12" t="s">
        <v>37</v>
      </c>
      <c r="O66" s="8">
        <f>(($E$66-$C$66)/12)+M66</f>
        <v>0</v>
      </c>
      <c r="P66" s="12" t="s">
        <v>37</v>
      </c>
      <c r="Q66" s="8">
        <f>(($E$66-$C$66)/12)+O66</f>
        <v>0</v>
      </c>
      <c r="R66" s="12" t="s">
        <v>37</v>
      </c>
      <c r="S66" s="8">
        <f>(($E$66-$C$66)/12)+Q66</f>
        <v>0</v>
      </c>
      <c r="T66" s="12" t="s">
        <v>37</v>
      </c>
      <c r="U66" s="8">
        <f>(($E$66-$C$66)/12)+S66</f>
        <v>0</v>
      </c>
      <c r="V66" s="12" t="s">
        <v>37</v>
      </c>
      <c r="W66" s="8">
        <f>(($E$66-$C$66)/12)+U66</f>
        <v>0</v>
      </c>
      <c r="X66" s="12" t="s">
        <v>37</v>
      </c>
      <c r="Y66" s="8">
        <f>(($E$66-$C$66)/12)+W66</f>
        <v>0</v>
      </c>
      <c r="Z66" s="12" t="s">
        <v>37</v>
      </c>
      <c r="AA66" s="8">
        <f>(($E$66-$C$66)/12)+Y66</f>
        <v>0</v>
      </c>
      <c r="AB66" s="12" t="s">
        <v>37</v>
      </c>
      <c r="AC66" s="8">
        <f>(($E$66-$C$66)/12)+AA66</f>
        <v>0</v>
      </c>
      <c r="AD66" s="12" t="s">
        <v>37</v>
      </c>
      <c r="AE66" s="8">
        <f>(($E$66-$C$66)/12)+AC66</f>
        <v>0</v>
      </c>
      <c r="AF66" s="4" t="s">
        <v>37</v>
      </c>
    </row>
    <row r="67" spans="1:32" ht="12.75">
      <c r="A67" s="15" t="s">
        <v>52</v>
      </c>
      <c r="B67" s="4" t="s">
        <v>37</v>
      </c>
      <c r="C67" s="16" t="s">
        <v>52</v>
      </c>
      <c r="D67" s="12" t="s">
        <v>37</v>
      </c>
      <c r="E67" s="16" t="s">
        <v>52</v>
      </c>
      <c r="F67" s="12" t="s">
        <v>37</v>
      </c>
      <c r="G67" s="16" t="s">
        <v>52</v>
      </c>
      <c r="H67" s="4" t="s">
        <v>37</v>
      </c>
      <c r="I67" s="16" t="s">
        <v>52</v>
      </c>
      <c r="J67" s="12" t="s">
        <v>37</v>
      </c>
      <c r="K67" s="16" t="s">
        <v>52</v>
      </c>
      <c r="L67" s="4" t="s">
        <v>37</v>
      </c>
      <c r="M67" s="16" t="s">
        <v>52</v>
      </c>
      <c r="N67" s="12" t="s">
        <v>37</v>
      </c>
      <c r="O67" s="16" t="s">
        <v>52</v>
      </c>
      <c r="P67" s="12" t="s">
        <v>37</v>
      </c>
      <c r="Q67" s="16" t="s">
        <v>52</v>
      </c>
      <c r="R67" s="12" t="s">
        <v>37</v>
      </c>
      <c r="S67" s="16" t="s">
        <v>52</v>
      </c>
      <c r="T67" s="12" t="s">
        <v>37</v>
      </c>
      <c r="U67" s="16" t="s">
        <v>52</v>
      </c>
      <c r="V67" s="12" t="s">
        <v>37</v>
      </c>
      <c r="W67" s="16" t="s">
        <v>52</v>
      </c>
      <c r="X67" s="12" t="s">
        <v>37</v>
      </c>
      <c r="Y67" s="16" t="s">
        <v>52</v>
      </c>
      <c r="Z67" s="12" t="s">
        <v>37</v>
      </c>
      <c r="AA67" s="16" t="s">
        <v>52</v>
      </c>
      <c r="AB67" s="12" t="s">
        <v>37</v>
      </c>
      <c r="AC67" s="16" t="s">
        <v>52</v>
      </c>
      <c r="AD67" s="12" t="s">
        <v>37</v>
      </c>
      <c r="AE67" s="16" t="s">
        <v>52</v>
      </c>
      <c r="AF67" s="4" t="s">
        <v>37</v>
      </c>
    </row>
    <row r="68" spans="1:32" ht="12.75">
      <c r="A68" s="4" t="s">
        <v>62</v>
      </c>
      <c r="B68" s="4" t="s">
        <v>37</v>
      </c>
      <c r="C68" s="8">
        <f>C62/8</f>
        <v>0</v>
      </c>
      <c r="D68" s="12" t="s">
        <v>37</v>
      </c>
      <c r="E68" s="8">
        <f>E62/8</f>
        <v>0</v>
      </c>
      <c r="F68" s="12" t="s">
        <v>37</v>
      </c>
      <c r="G68" s="8"/>
      <c r="H68" s="4" t="s">
        <v>37</v>
      </c>
      <c r="I68" s="8">
        <f>(($E$68-$C$68)/12)+C68</f>
        <v>0</v>
      </c>
      <c r="J68" s="12" t="s">
        <v>37</v>
      </c>
      <c r="K68" s="8">
        <f>(($E$68-$C$68)/12)+I68</f>
        <v>0</v>
      </c>
      <c r="L68" s="4" t="s">
        <v>37</v>
      </c>
      <c r="M68" s="8">
        <f>(($E$68-$C$68)/12)+K68</f>
        <v>0</v>
      </c>
      <c r="N68" s="12" t="s">
        <v>37</v>
      </c>
      <c r="O68" s="8">
        <f>(($E$68-$C$68)/12)+M68</f>
        <v>0</v>
      </c>
      <c r="P68" s="12" t="s">
        <v>37</v>
      </c>
      <c r="Q68" s="8">
        <f>(($E$68-$C$68)/12)+O68</f>
        <v>0</v>
      </c>
      <c r="R68" s="12" t="s">
        <v>37</v>
      </c>
      <c r="S68" s="8">
        <f>(($E$68-$C$68)/12)+Q68</f>
        <v>0</v>
      </c>
      <c r="T68" s="12" t="s">
        <v>37</v>
      </c>
      <c r="U68" s="8">
        <f>(($E$68-$C$68)/12)+S68</f>
        <v>0</v>
      </c>
      <c r="V68" s="12" t="s">
        <v>37</v>
      </c>
      <c r="W68" s="8">
        <f>(($E$68-$C$68)/12)+U68</f>
        <v>0</v>
      </c>
      <c r="X68" s="12" t="s">
        <v>37</v>
      </c>
      <c r="Y68" s="8">
        <f>(($E$68-$C$68)/12)+W68</f>
        <v>0</v>
      </c>
      <c r="Z68" s="12" t="s">
        <v>37</v>
      </c>
      <c r="AA68" s="8">
        <f>(($E$68-$C$68)/12)+Y68</f>
        <v>0</v>
      </c>
      <c r="AB68" s="12" t="s">
        <v>37</v>
      </c>
      <c r="AC68" s="8">
        <f>(($E$68-$C$68)/12)+AA68</f>
        <v>0</v>
      </c>
      <c r="AD68" s="12" t="s">
        <v>37</v>
      </c>
      <c r="AE68" s="8">
        <f>(($E$68-$C$68)/12)+AC68</f>
        <v>0</v>
      </c>
      <c r="AF68" s="4" t="s">
        <v>37</v>
      </c>
    </row>
    <row r="69" spans="1:32" ht="12.75">
      <c r="A69" s="15" t="s">
        <v>52</v>
      </c>
      <c r="B69" s="4" t="s">
        <v>37</v>
      </c>
      <c r="C69" s="16" t="s">
        <v>52</v>
      </c>
      <c r="D69" s="12" t="s">
        <v>37</v>
      </c>
      <c r="E69" s="16" t="s">
        <v>52</v>
      </c>
      <c r="F69" s="12" t="s">
        <v>37</v>
      </c>
      <c r="G69" s="16" t="s">
        <v>52</v>
      </c>
      <c r="H69" s="4" t="s">
        <v>37</v>
      </c>
      <c r="I69" s="16" t="s">
        <v>52</v>
      </c>
      <c r="J69" s="12" t="s">
        <v>37</v>
      </c>
      <c r="K69" s="16" t="s">
        <v>52</v>
      </c>
      <c r="L69" s="4" t="s">
        <v>37</v>
      </c>
      <c r="M69" s="16" t="s">
        <v>52</v>
      </c>
      <c r="N69" s="12" t="s">
        <v>37</v>
      </c>
      <c r="O69" s="16" t="s">
        <v>52</v>
      </c>
      <c r="P69" s="12" t="s">
        <v>37</v>
      </c>
      <c r="Q69" s="16" t="s">
        <v>52</v>
      </c>
      <c r="R69" s="12" t="s">
        <v>37</v>
      </c>
      <c r="S69" s="16" t="s">
        <v>52</v>
      </c>
      <c r="T69" s="12" t="s">
        <v>37</v>
      </c>
      <c r="U69" s="16" t="s">
        <v>52</v>
      </c>
      <c r="V69" s="12" t="s">
        <v>37</v>
      </c>
      <c r="W69" s="16" t="s">
        <v>52</v>
      </c>
      <c r="X69" s="12" t="s">
        <v>37</v>
      </c>
      <c r="Y69" s="16" t="s">
        <v>52</v>
      </c>
      <c r="Z69" s="12" t="s">
        <v>37</v>
      </c>
      <c r="AA69" s="16" t="s">
        <v>52</v>
      </c>
      <c r="AB69" s="12" t="s">
        <v>37</v>
      </c>
      <c r="AC69" s="16" t="s">
        <v>52</v>
      </c>
      <c r="AD69" s="12" t="s">
        <v>37</v>
      </c>
      <c r="AE69" s="16" t="s">
        <v>52</v>
      </c>
      <c r="AF69" s="4" t="s">
        <v>37</v>
      </c>
    </row>
    <row r="70" spans="1:32" ht="12.75">
      <c r="A70" s="4" t="s">
        <v>156</v>
      </c>
      <c r="B70" s="4" t="s">
        <v>37</v>
      </c>
      <c r="C70" s="8">
        <f>C62/15</f>
        <v>0</v>
      </c>
      <c r="D70" s="12" t="s">
        <v>37</v>
      </c>
      <c r="E70" s="8">
        <f>E62/15</f>
        <v>0</v>
      </c>
      <c r="F70" s="12" t="s">
        <v>37</v>
      </c>
      <c r="G70" s="8"/>
      <c r="H70" s="4" t="s">
        <v>37</v>
      </c>
      <c r="I70" s="8">
        <f>(($E$70-$C$70)/12)+C70</f>
        <v>0</v>
      </c>
      <c r="J70" s="12" t="s">
        <v>37</v>
      </c>
      <c r="K70" s="8">
        <f>(($E$70-$C$70)/12)+I70</f>
        <v>0</v>
      </c>
      <c r="L70" s="4" t="s">
        <v>37</v>
      </c>
      <c r="M70" s="8">
        <f>(($E$70-$C$70)/12)+K70</f>
        <v>0</v>
      </c>
      <c r="N70" s="12" t="s">
        <v>37</v>
      </c>
      <c r="O70" s="8">
        <f>(($E$70-$C$70)/12)+M70</f>
        <v>0</v>
      </c>
      <c r="P70" s="12" t="s">
        <v>37</v>
      </c>
      <c r="Q70" s="8">
        <f>(($E$70-$C$70)/12)+O70</f>
        <v>0</v>
      </c>
      <c r="R70" s="12" t="s">
        <v>37</v>
      </c>
      <c r="S70" s="8">
        <f>(($E$70-$C$70)/12)+Q70</f>
        <v>0</v>
      </c>
      <c r="T70" s="12" t="s">
        <v>37</v>
      </c>
      <c r="U70" s="8">
        <f>(($E$70-$C$70)/12)+S70</f>
        <v>0</v>
      </c>
      <c r="V70" s="12" t="s">
        <v>37</v>
      </c>
      <c r="W70" s="8">
        <f>(($E$70-$C$70)/12)+U70</f>
        <v>0</v>
      </c>
      <c r="X70" s="12" t="s">
        <v>37</v>
      </c>
      <c r="Y70" s="8">
        <f>(($E$70-$C$70)/12)+W70</f>
        <v>0</v>
      </c>
      <c r="Z70" s="12" t="s">
        <v>37</v>
      </c>
      <c r="AA70" s="8">
        <f>(($E$70-$C$70)/12)+Y70</f>
        <v>0</v>
      </c>
      <c r="AB70" s="12" t="s">
        <v>37</v>
      </c>
      <c r="AC70" s="8">
        <f>(($E$70-$C$70)/12)+AA70</f>
        <v>0</v>
      </c>
      <c r="AD70" s="12" t="s">
        <v>37</v>
      </c>
      <c r="AE70" s="8">
        <f>(($E$70-$C$70)/12)+AC70</f>
        <v>0</v>
      </c>
      <c r="AF70" s="4" t="s">
        <v>37</v>
      </c>
    </row>
    <row r="71" spans="1:32" ht="12.75">
      <c r="A71" s="15" t="s">
        <v>52</v>
      </c>
      <c r="B71" s="4" t="s">
        <v>37</v>
      </c>
      <c r="C71" s="16" t="s">
        <v>52</v>
      </c>
      <c r="D71" s="12" t="s">
        <v>37</v>
      </c>
      <c r="E71" s="16" t="s">
        <v>52</v>
      </c>
      <c r="F71" s="12" t="s">
        <v>37</v>
      </c>
      <c r="G71" s="16" t="s">
        <v>52</v>
      </c>
      <c r="H71" s="4" t="s">
        <v>37</v>
      </c>
      <c r="I71" s="16" t="s">
        <v>52</v>
      </c>
      <c r="J71" s="12" t="s">
        <v>37</v>
      </c>
      <c r="K71" s="16" t="s">
        <v>52</v>
      </c>
      <c r="L71" s="4" t="s">
        <v>37</v>
      </c>
      <c r="M71" s="16" t="s">
        <v>52</v>
      </c>
      <c r="N71" s="12" t="s">
        <v>37</v>
      </c>
      <c r="O71" s="16" t="s">
        <v>52</v>
      </c>
      <c r="P71" s="12" t="s">
        <v>37</v>
      </c>
      <c r="Q71" s="16" t="s">
        <v>52</v>
      </c>
      <c r="R71" s="12" t="s">
        <v>37</v>
      </c>
      <c r="S71" s="16" t="s">
        <v>52</v>
      </c>
      <c r="T71" s="12" t="s">
        <v>37</v>
      </c>
      <c r="U71" s="16" t="s">
        <v>52</v>
      </c>
      <c r="V71" s="12" t="s">
        <v>37</v>
      </c>
      <c r="W71" s="16" t="s">
        <v>52</v>
      </c>
      <c r="X71" s="12" t="s">
        <v>37</v>
      </c>
      <c r="Y71" s="16" t="s">
        <v>52</v>
      </c>
      <c r="Z71" s="12" t="s">
        <v>37</v>
      </c>
      <c r="AA71" s="16" t="s">
        <v>52</v>
      </c>
      <c r="AB71" s="12" t="s">
        <v>37</v>
      </c>
      <c r="AC71" s="16" t="s">
        <v>52</v>
      </c>
      <c r="AD71" s="12" t="s">
        <v>37</v>
      </c>
      <c r="AE71" s="16" t="s">
        <v>52</v>
      </c>
      <c r="AF71" s="4" t="s">
        <v>37</v>
      </c>
    </row>
    <row r="72" spans="1:32" ht="12.75">
      <c r="A72" s="4" t="s">
        <v>153</v>
      </c>
      <c r="B72" s="4" t="s">
        <v>37</v>
      </c>
      <c r="C72" s="8">
        <f>C62</f>
        <v>0</v>
      </c>
      <c r="D72" s="12" t="s">
        <v>37</v>
      </c>
      <c r="E72" s="8">
        <f>E62</f>
        <v>0</v>
      </c>
      <c r="F72" s="12" t="s">
        <v>37</v>
      </c>
      <c r="G72" s="8"/>
      <c r="H72" s="4" t="s">
        <v>37</v>
      </c>
      <c r="I72" s="8">
        <f>(($E$72-$C$72)/12)+C72</f>
        <v>0</v>
      </c>
      <c r="J72" s="12" t="s">
        <v>37</v>
      </c>
      <c r="K72" s="8">
        <f>(($E$72-$C$72)/12)+I72</f>
        <v>0</v>
      </c>
      <c r="L72" s="4" t="s">
        <v>37</v>
      </c>
      <c r="M72" s="8">
        <f>(($E$72-$C$72)/12)+K72</f>
        <v>0</v>
      </c>
      <c r="N72" s="12" t="s">
        <v>37</v>
      </c>
      <c r="O72" s="8">
        <f>(($E$72-$C$72)/12)+M72</f>
        <v>0</v>
      </c>
      <c r="P72" s="12" t="s">
        <v>37</v>
      </c>
      <c r="Q72" s="8">
        <f>(($E$72-$C$72)/12)+O72</f>
        <v>0</v>
      </c>
      <c r="R72" s="12" t="s">
        <v>37</v>
      </c>
      <c r="S72" s="8">
        <f>(($E$72-$C$72)/12)+Q72</f>
        <v>0</v>
      </c>
      <c r="T72" s="12" t="s">
        <v>37</v>
      </c>
      <c r="U72" s="8">
        <f>(($E$72-$C$72)/12)+S72</f>
        <v>0</v>
      </c>
      <c r="V72" s="12" t="s">
        <v>37</v>
      </c>
      <c r="W72" s="8">
        <f>(($E$72-$C$72)/12)+U72</f>
        <v>0</v>
      </c>
      <c r="X72" s="12" t="s">
        <v>37</v>
      </c>
      <c r="Y72" s="8">
        <f>(($E$72-$C$72)/12)+W72</f>
        <v>0</v>
      </c>
      <c r="Z72" s="12" t="s">
        <v>37</v>
      </c>
      <c r="AA72" s="8">
        <f>(($E$72-$C$72)/12)+Y72</f>
        <v>0</v>
      </c>
      <c r="AB72" s="12" t="s">
        <v>37</v>
      </c>
      <c r="AC72" s="8">
        <f>(($E$72-$C$72)/12)+AA72</f>
        <v>0</v>
      </c>
      <c r="AD72" s="12" t="s">
        <v>37</v>
      </c>
      <c r="AE72" s="8">
        <f>(($E$72-$C$72)/12)+AC72</f>
        <v>0</v>
      </c>
      <c r="AF72" s="4" t="s">
        <v>37</v>
      </c>
    </row>
    <row r="73" spans="1:32" ht="12.75">
      <c r="A73" s="15" t="s">
        <v>52</v>
      </c>
      <c r="B73" s="4" t="s">
        <v>37</v>
      </c>
      <c r="C73" s="16" t="s">
        <v>52</v>
      </c>
      <c r="D73" s="12" t="s">
        <v>37</v>
      </c>
      <c r="E73" s="16" t="s">
        <v>52</v>
      </c>
      <c r="F73" s="12" t="s">
        <v>37</v>
      </c>
      <c r="G73" s="16" t="s">
        <v>52</v>
      </c>
      <c r="H73" s="4" t="s">
        <v>37</v>
      </c>
      <c r="I73" s="16" t="s">
        <v>52</v>
      </c>
      <c r="J73" s="12" t="s">
        <v>37</v>
      </c>
      <c r="K73" s="16" t="s">
        <v>52</v>
      </c>
      <c r="L73" s="4" t="s">
        <v>37</v>
      </c>
      <c r="M73" s="16" t="s">
        <v>52</v>
      </c>
      <c r="N73" s="12" t="s">
        <v>37</v>
      </c>
      <c r="O73" s="16" t="s">
        <v>52</v>
      </c>
      <c r="P73" s="12" t="s">
        <v>37</v>
      </c>
      <c r="Q73" s="16" t="s">
        <v>52</v>
      </c>
      <c r="R73" s="12" t="s">
        <v>37</v>
      </c>
      <c r="S73" s="16" t="s">
        <v>52</v>
      </c>
      <c r="T73" s="12" t="s">
        <v>37</v>
      </c>
      <c r="U73" s="16" t="s">
        <v>52</v>
      </c>
      <c r="V73" s="12" t="s">
        <v>37</v>
      </c>
      <c r="W73" s="16" t="s">
        <v>52</v>
      </c>
      <c r="X73" s="12" t="s">
        <v>37</v>
      </c>
      <c r="Y73" s="16" t="s">
        <v>52</v>
      </c>
      <c r="Z73" s="12" t="s">
        <v>37</v>
      </c>
      <c r="AA73" s="16" t="s">
        <v>52</v>
      </c>
      <c r="AB73" s="12" t="s">
        <v>37</v>
      </c>
      <c r="AC73" s="16" t="s">
        <v>52</v>
      </c>
      <c r="AD73" s="12" t="s">
        <v>37</v>
      </c>
      <c r="AE73" s="16" t="s">
        <v>52</v>
      </c>
      <c r="AF73" s="4" t="s">
        <v>37</v>
      </c>
    </row>
    <row r="74" spans="1:32" ht="12.75">
      <c r="A74" s="4" t="s">
        <v>78</v>
      </c>
      <c r="B74" s="4" t="s">
        <v>37</v>
      </c>
      <c r="C74" s="8">
        <f>C68+1</f>
        <v>1</v>
      </c>
      <c r="D74" s="12" t="s">
        <v>37</v>
      </c>
      <c r="E74" s="8">
        <f>E68+1</f>
        <v>1</v>
      </c>
      <c r="F74" s="12" t="s">
        <v>37</v>
      </c>
      <c r="G74" s="8"/>
      <c r="H74" s="4" t="s">
        <v>37</v>
      </c>
      <c r="I74" s="8">
        <f>(($E$74-$C$74)/12)+C74</f>
        <v>1</v>
      </c>
      <c r="J74" s="12" t="s">
        <v>37</v>
      </c>
      <c r="K74" s="8">
        <f>(($E$74-$C$74)/12)+I74</f>
        <v>1</v>
      </c>
      <c r="L74" s="4" t="s">
        <v>37</v>
      </c>
      <c r="M74" s="8">
        <f>(($E$74-$C$74)/12)+K74</f>
        <v>1</v>
      </c>
      <c r="N74" s="12" t="s">
        <v>37</v>
      </c>
      <c r="O74" s="8">
        <f>(($E$74-$C$74)/12)+M74</f>
        <v>1</v>
      </c>
      <c r="P74" s="12" t="s">
        <v>37</v>
      </c>
      <c r="Q74" s="8">
        <f>(($E$74-$C$74)/12)+O74</f>
        <v>1</v>
      </c>
      <c r="R74" s="12" t="s">
        <v>37</v>
      </c>
      <c r="S74" s="8">
        <f>(($E$74-$C$74)/12)+Q74</f>
        <v>1</v>
      </c>
      <c r="T74" s="12" t="s">
        <v>37</v>
      </c>
      <c r="U74" s="8">
        <f>(($E$74-$C$74)/12)+S74</f>
        <v>1</v>
      </c>
      <c r="V74" s="12" t="s">
        <v>37</v>
      </c>
      <c r="W74" s="8">
        <f>(($E$74-$C$74)/12)+U74</f>
        <v>1</v>
      </c>
      <c r="X74" s="12" t="s">
        <v>37</v>
      </c>
      <c r="Y74" s="8">
        <f>(($E$74-$C$74)/12)+W74</f>
        <v>1</v>
      </c>
      <c r="Z74" s="12" t="s">
        <v>37</v>
      </c>
      <c r="AA74" s="8">
        <f>(($E$74-$C$74)/12)+Y74</f>
        <v>1</v>
      </c>
      <c r="AB74" s="12" t="s">
        <v>37</v>
      </c>
      <c r="AC74" s="8">
        <f>(($E$74-$C$74)/12)+AA74</f>
        <v>1</v>
      </c>
      <c r="AD74" s="12" t="s">
        <v>37</v>
      </c>
      <c r="AE74" s="8">
        <f>(($E$74-$C$74)/12)+AC74</f>
        <v>1</v>
      </c>
      <c r="AF74" s="4" t="s">
        <v>37</v>
      </c>
    </row>
    <row r="75" spans="1:32" ht="12.75">
      <c r="A75" s="15" t="s">
        <v>52</v>
      </c>
      <c r="B75" s="4" t="s">
        <v>37</v>
      </c>
      <c r="C75" s="16" t="s">
        <v>52</v>
      </c>
      <c r="D75" s="12" t="s">
        <v>37</v>
      </c>
      <c r="E75" s="16" t="s">
        <v>52</v>
      </c>
      <c r="F75" s="12" t="s">
        <v>37</v>
      </c>
      <c r="G75" s="16" t="s">
        <v>52</v>
      </c>
      <c r="H75" s="4" t="s">
        <v>37</v>
      </c>
      <c r="I75" s="16" t="s">
        <v>52</v>
      </c>
      <c r="J75" s="12" t="s">
        <v>37</v>
      </c>
      <c r="K75" s="16" t="s">
        <v>52</v>
      </c>
      <c r="L75" s="4" t="s">
        <v>37</v>
      </c>
      <c r="M75" s="16" t="s">
        <v>52</v>
      </c>
      <c r="N75" s="12" t="s">
        <v>37</v>
      </c>
      <c r="O75" s="16" t="s">
        <v>52</v>
      </c>
      <c r="P75" s="12" t="s">
        <v>37</v>
      </c>
      <c r="Q75" s="16" t="s">
        <v>52</v>
      </c>
      <c r="R75" s="12" t="s">
        <v>37</v>
      </c>
      <c r="S75" s="16" t="s">
        <v>52</v>
      </c>
      <c r="T75" s="12" t="s">
        <v>37</v>
      </c>
      <c r="U75" s="16" t="s">
        <v>52</v>
      </c>
      <c r="V75" s="12" t="s">
        <v>37</v>
      </c>
      <c r="W75" s="16" t="s">
        <v>52</v>
      </c>
      <c r="X75" s="12" t="s">
        <v>37</v>
      </c>
      <c r="Y75" s="16" t="s">
        <v>52</v>
      </c>
      <c r="Z75" s="12" t="s">
        <v>37</v>
      </c>
      <c r="AA75" s="16" t="s">
        <v>52</v>
      </c>
      <c r="AB75" s="12" t="s">
        <v>37</v>
      </c>
      <c r="AC75" s="16" t="s">
        <v>52</v>
      </c>
      <c r="AD75" s="12" t="s">
        <v>37</v>
      </c>
      <c r="AE75" s="16" t="s">
        <v>52</v>
      </c>
      <c r="AF75" s="4" t="s">
        <v>37</v>
      </c>
    </row>
    <row r="76" spans="1:32" ht="12.75">
      <c r="A76" s="4" t="s">
        <v>81</v>
      </c>
      <c r="B76" s="4" t="s">
        <v>37</v>
      </c>
      <c r="C76" s="8">
        <f>C62</f>
        <v>0</v>
      </c>
      <c r="D76" s="12" t="s">
        <v>37</v>
      </c>
      <c r="E76" s="8">
        <f>E62</f>
        <v>0</v>
      </c>
      <c r="F76" s="12" t="s">
        <v>37</v>
      </c>
      <c r="G76" s="8"/>
      <c r="H76" s="4" t="s">
        <v>37</v>
      </c>
      <c r="I76" s="8">
        <f>(($E$76-$C$76)/12)+C76</f>
        <v>0</v>
      </c>
      <c r="J76" s="12" t="s">
        <v>37</v>
      </c>
      <c r="K76" s="8">
        <f>(($E$76-$C$76)/12)+I76</f>
        <v>0</v>
      </c>
      <c r="L76" s="4" t="s">
        <v>37</v>
      </c>
      <c r="M76" s="8">
        <f>(($E$76-$C$76)/12)+K76</f>
        <v>0</v>
      </c>
      <c r="N76" s="12" t="s">
        <v>37</v>
      </c>
      <c r="O76" s="8">
        <f>(($E$76-$C$76)/12)+M76</f>
        <v>0</v>
      </c>
      <c r="P76" s="12" t="s">
        <v>37</v>
      </c>
      <c r="Q76" s="8">
        <f>(($E$76-$C$76)/12)+O76</f>
        <v>0</v>
      </c>
      <c r="R76" s="12" t="s">
        <v>37</v>
      </c>
      <c r="S76" s="8">
        <f>(($E$76-$C$76)/12)+Q76</f>
        <v>0</v>
      </c>
      <c r="T76" s="12" t="s">
        <v>37</v>
      </c>
      <c r="U76" s="8">
        <f>(($E$76-$C$76)/12)+S76</f>
        <v>0</v>
      </c>
      <c r="V76" s="12" t="s">
        <v>37</v>
      </c>
      <c r="W76" s="8">
        <f>(($E$76-$C$76)/12)+U76</f>
        <v>0</v>
      </c>
      <c r="X76" s="12" t="s">
        <v>37</v>
      </c>
      <c r="Y76" s="8">
        <f>(($E$76-$C$76)/12)+W76</f>
        <v>0</v>
      </c>
      <c r="Z76" s="12" t="s">
        <v>37</v>
      </c>
      <c r="AA76" s="8">
        <f>(($E$76-$C$76)/12)+Y76</f>
        <v>0</v>
      </c>
      <c r="AB76" s="12" t="s">
        <v>37</v>
      </c>
      <c r="AC76" s="8">
        <f>(($E$76-$C$76)/12)+AA76</f>
        <v>0</v>
      </c>
      <c r="AD76" s="12" t="s">
        <v>37</v>
      </c>
      <c r="AE76" s="8">
        <f>(($E$76-$C$76)/12)+AC76</f>
        <v>0</v>
      </c>
      <c r="AF76" s="4" t="s">
        <v>37</v>
      </c>
    </row>
    <row r="77" spans="1:32" ht="12.75">
      <c r="A77" s="15" t="s">
        <v>52</v>
      </c>
      <c r="B77" s="4" t="s">
        <v>37</v>
      </c>
      <c r="C77" s="16" t="s">
        <v>52</v>
      </c>
      <c r="D77" s="12" t="s">
        <v>37</v>
      </c>
      <c r="E77" s="16" t="s">
        <v>52</v>
      </c>
      <c r="F77" s="12" t="s">
        <v>37</v>
      </c>
      <c r="G77" s="16" t="s">
        <v>52</v>
      </c>
      <c r="H77" s="4" t="s">
        <v>37</v>
      </c>
      <c r="I77" s="16" t="s">
        <v>52</v>
      </c>
      <c r="J77" s="12" t="s">
        <v>37</v>
      </c>
      <c r="K77" s="16" t="s">
        <v>52</v>
      </c>
      <c r="L77" s="4" t="s">
        <v>37</v>
      </c>
      <c r="M77" s="16" t="s">
        <v>52</v>
      </c>
      <c r="N77" s="12" t="s">
        <v>37</v>
      </c>
      <c r="O77" s="16" t="s">
        <v>52</v>
      </c>
      <c r="P77" s="12" t="s">
        <v>37</v>
      </c>
      <c r="Q77" s="16" t="s">
        <v>52</v>
      </c>
      <c r="R77" s="12" t="s">
        <v>37</v>
      </c>
      <c r="S77" s="16" t="s">
        <v>52</v>
      </c>
      <c r="T77" s="12" t="s">
        <v>37</v>
      </c>
      <c r="U77" s="16" t="s">
        <v>52</v>
      </c>
      <c r="V77" s="12" t="s">
        <v>37</v>
      </c>
      <c r="W77" s="16" t="s">
        <v>52</v>
      </c>
      <c r="X77" s="12" t="s">
        <v>37</v>
      </c>
      <c r="Y77" s="16" t="s">
        <v>52</v>
      </c>
      <c r="Z77" s="12" t="s">
        <v>37</v>
      </c>
      <c r="AA77" s="16" t="s">
        <v>52</v>
      </c>
      <c r="AB77" s="12" t="s">
        <v>37</v>
      </c>
      <c r="AC77" s="16" t="s">
        <v>52</v>
      </c>
      <c r="AD77" s="12" t="s">
        <v>37</v>
      </c>
      <c r="AE77" s="16" t="s">
        <v>52</v>
      </c>
      <c r="AF77" s="4" t="s">
        <v>37</v>
      </c>
    </row>
    <row r="78" spans="1:32" ht="12.75">
      <c r="A78" s="4" t="s">
        <v>83</v>
      </c>
      <c r="B78" s="4" t="s">
        <v>37</v>
      </c>
      <c r="C78" s="9">
        <f>'Count the Cost'!H6</f>
        <v>0</v>
      </c>
      <c r="D78" s="10" t="s">
        <v>37</v>
      </c>
      <c r="E78" s="9">
        <f>C78</f>
        <v>0</v>
      </c>
      <c r="F78" s="10" t="s">
        <v>37</v>
      </c>
      <c r="G78" s="9"/>
      <c r="H78" s="10" t="s">
        <v>37</v>
      </c>
      <c r="I78" s="9">
        <f>(($E$78-$C$78)/12)+C78</f>
        <v>0</v>
      </c>
      <c r="J78" s="10" t="s">
        <v>37</v>
      </c>
      <c r="K78" s="9">
        <f>(($E$78-$C$78)/12)+I78</f>
        <v>0</v>
      </c>
      <c r="L78" s="10" t="s">
        <v>37</v>
      </c>
      <c r="M78" s="9">
        <f>(($E$78-$C$78)/12)+K78</f>
        <v>0</v>
      </c>
      <c r="N78" s="10" t="s">
        <v>37</v>
      </c>
      <c r="O78" s="9">
        <f>(($E$78-$C$78)/12)+M78</f>
        <v>0</v>
      </c>
      <c r="P78" s="10" t="s">
        <v>37</v>
      </c>
      <c r="Q78" s="9">
        <f>(($E$78-$C$78)/12)+O78</f>
        <v>0</v>
      </c>
      <c r="R78" s="10" t="s">
        <v>37</v>
      </c>
      <c r="S78" s="9">
        <f>(($E$78-$C$78)/12)+Q78</f>
        <v>0</v>
      </c>
      <c r="T78" s="10" t="s">
        <v>37</v>
      </c>
      <c r="U78" s="9">
        <f>(($E$78-$C$78)/12)+S78</f>
        <v>0</v>
      </c>
      <c r="V78" s="10" t="s">
        <v>37</v>
      </c>
      <c r="W78" s="9">
        <f>(($E$78-$C$78)/12)+U78</f>
        <v>0</v>
      </c>
      <c r="X78" s="10" t="s">
        <v>37</v>
      </c>
      <c r="Y78" s="9">
        <f>(($E$78-$C$78)/12)+W78</f>
        <v>0</v>
      </c>
      <c r="Z78" s="10" t="s">
        <v>37</v>
      </c>
      <c r="AA78" s="9">
        <f>(($E$78-$C$78)/12)+Y78</f>
        <v>0</v>
      </c>
      <c r="AB78" s="10" t="s">
        <v>37</v>
      </c>
      <c r="AC78" s="9">
        <f>(($E$78-$C$78)/12)+AA78</f>
        <v>0</v>
      </c>
      <c r="AD78" s="10" t="s">
        <v>37</v>
      </c>
      <c r="AE78" s="9">
        <f>(($E$78-$C$78)/12)+AC78</f>
        <v>0</v>
      </c>
      <c r="AF78" s="10" t="s">
        <v>37</v>
      </c>
    </row>
    <row r="79" spans="1:32" ht="12.75">
      <c r="A79" s="15" t="s">
        <v>52</v>
      </c>
      <c r="B79" s="4" t="s">
        <v>37</v>
      </c>
      <c r="C79" s="18" t="s">
        <v>52</v>
      </c>
      <c r="D79" s="10" t="s">
        <v>37</v>
      </c>
      <c r="E79" s="18" t="s">
        <v>52</v>
      </c>
      <c r="F79" s="10" t="s">
        <v>37</v>
      </c>
      <c r="G79" s="16" t="s">
        <v>52</v>
      </c>
      <c r="H79" s="10" t="s">
        <v>37</v>
      </c>
      <c r="I79" s="18" t="s">
        <v>52</v>
      </c>
      <c r="J79" s="10" t="s">
        <v>37</v>
      </c>
      <c r="K79" s="18" t="s">
        <v>52</v>
      </c>
      <c r="L79" s="10" t="s">
        <v>37</v>
      </c>
      <c r="M79" s="18" t="s">
        <v>52</v>
      </c>
      <c r="N79" s="10" t="s">
        <v>37</v>
      </c>
      <c r="O79" s="18" t="s">
        <v>52</v>
      </c>
      <c r="P79" s="10" t="s">
        <v>37</v>
      </c>
      <c r="Q79" s="18" t="s">
        <v>52</v>
      </c>
      <c r="R79" s="10" t="s">
        <v>37</v>
      </c>
      <c r="S79" s="18" t="s">
        <v>52</v>
      </c>
      <c r="T79" s="10" t="s">
        <v>37</v>
      </c>
      <c r="U79" s="18" t="s">
        <v>52</v>
      </c>
      <c r="V79" s="10" t="s">
        <v>37</v>
      </c>
      <c r="W79" s="18" t="s">
        <v>52</v>
      </c>
      <c r="X79" s="10" t="s">
        <v>37</v>
      </c>
      <c r="Y79" s="18" t="s">
        <v>52</v>
      </c>
      <c r="Z79" s="10" t="s">
        <v>37</v>
      </c>
      <c r="AA79" s="18" t="s">
        <v>52</v>
      </c>
      <c r="AB79" s="10" t="s">
        <v>37</v>
      </c>
      <c r="AC79" s="18" t="s">
        <v>52</v>
      </c>
      <c r="AD79" s="10" t="s">
        <v>37</v>
      </c>
      <c r="AE79" s="18" t="s">
        <v>52</v>
      </c>
      <c r="AF79" s="10" t="s">
        <v>37</v>
      </c>
    </row>
    <row r="80" spans="1:32" ht="12.75">
      <c r="A80" s="4" t="s">
        <v>85</v>
      </c>
      <c r="B80" s="4" t="s">
        <v>37</v>
      </c>
      <c r="C80" s="9">
        <f>C78*C64</f>
        <v>0</v>
      </c>
      <c r="D80" s="10" t="s">
        <v>37</v>
      </c>
      <c r="E80" s="9">
        <f>E78*E64</f>
        <v>0</v>
      </c>
      <c r="F80" s="10" t="s">
        <v>37</v>
      </c>
      <c r="G80" s="9"/>
      <c r="H80" s="10" t="s">
        <v>37</v>
      </c>
      <c r="I80" s="9">
        <f>(($E$80-$C$80)/12)+C80</f>
        <v>0</v>
      </c>
      <c r="J80" s="10" t="s">
        <v>37</v>
      </c>
      <c r="K80" s="9">
        <f>(($E$80-$C$80)/12)+I80</f>
        <v>0</v>
      </c>
      <c r="L80" s="10" t="s">
        <v>37</v>
      </c>
      <c r="M80" s="9">
        <f>(($E$80-$C$80)/12)+K80</f>
        <v>0</v>
      </c>
      <c r="N80" s="10" t="s">
        <v>37</v>
      </c>
      <c r="O80" s="9">
        <f>(($E$80-$C$80)/12)+M80</f>
        <v>0</v>
      </c>
      <c r="P80" s="10" t="s">
        <v>37</v>
      </c>
      <c r="Q80" s="9">
        <f>(($E$80-$C$80)/12)+O80</f>
        <v>0</v>
      </c>
      <c r="R80" s="10" t="s">
        <v>37</v>
      </c>
      <c r="S80" s="9">
        <f>(($E$80-$C$80)/12)+Q80</f>
        <v>0</v>
      </c>
      <c r="T80" s="10" t="s">
        <v>37</v>
      </c>
      <c r="U80" s="9">
        <f>(($E$80-$C$80)/12)+S80</f>
        <v>0</v>
      </c>
      <c r="V80" s="10" t="s">
        <v>37</v>
      </c>
      <c r="W80" s="9">
        <f>(($E$80-$C$80)/12)+U80</f>
        <v>0</v>
      </c>
      <c r="X80" s="10" t="s">
        <v>37</v>
      </c>
      <c r="Y80" s="9">
        <f>(($E$80-$C$80)/12)+W80</f>
        <v>0</v>
      </c>
      <c r="Z80" s="10" t="s">
        <v>37</v>
      </c>
      <c r="AA80" s="9">
        <f>(($E$80-$C$80)/12)+Y80</f>
        <v>0</v>
      </c>
      <c r="AB80" s="10" t="s">
        <v>37</v>
      </c>
      <c r="AC80" s="9">
        <f>(($E$80-$C$80)/12)+AA80</f>
        <v>0</v>
      </c>
      <c r="AD80" s="10" t="s">
        <v>37</v>
      </c>
      <c r="AE80" s="9">
        <f>(($E$80-$C$80)/12)+AC80</f>
        <v>0</v>
      </c>
      <c r="AF80" s="10" t="s">
        <v>37</v>
      </c>
    </row>
    <row r="81" spans="1:32" ht="12.75">
      <c r="A81" s="15" t="s">
        <v>52</v>
      </c>
      <c r="B81" s="4" t="s">
        <v>37</v>
      </c>
      <c r="C81" s="16" t="s">
        <v>52</v>
      </c>
      <c r="D81" s="12" t="s">
        <v>37</v>
      </c>
      <c r="E81" s="16" t="s">
        <v>52</v>
      </c>
      <c r="F81" s="12" t="s">
        <v>37</v>
      </c>
      <c r="G81" s="16" t="s">
        <v>52</v>
      </c>
      <c r="H81" s="4" t="s">
        <v>37</v>
      </c>
      <c r="I81" s="16" t="s">
        <v>52</v>
      </c>
      <c r="J81" s="12" t="s">
        <v>37</v>
      </c>
      <c r="K81" s="16" t="s">
        <v>52</v>
      </c>
      <c r="L81" s="4" t="s">
        <v>37</v>
      </c>
      <c r="M81" s="16" t="s">
        <v>52</v>
      </c>
      <c r="N81" s="12" t="s">
        <v>37</v>
      </c>
      <c r="O81" s="16" t="s">
        <v>52</v>
      </c>
      <c r="P81" s="12" t="s">
        <v>37</v>
      </c>
      <c r="Q81" s="16" t="s">
        <v>52</v>
      </c>
      <c r="R81" s="12" t="s">
        <v>37</v>
      </c>
      <c r="S81" s="16" t="s">
        <v>52</v>
      </c>
      <c r="T81" s="12" t="s">
        <v>37</v>
      </c>
      <c r="U81" s="16" t="s">
        <v>52</v>
      </c>
      <c r="V81" s="12" t="s">
        <v>37</v>
      </c>
      <c r="W81" s="16" t="s">
        <v>52</v>
      </c>
      <c r="X81" s="12" t="s">
        <v>37</v>
      </c>
      <c r="Y81" s="16" t="s">
        <v>52</v>
      </c>
      <c r="Z81" s="12" t="s">
        <v>37</v>
      </c>
      <c r="AA81" s="16" t="s">
        <v>52</v>
      </c>
      <c r="AB81" s="12" t="s">
        <v>37</v>
      </c>
      <c r="AC81" s="16" t="s">
        <v>52</v>
      </c>
      <c r="AD81" s="12" t="s">
        <v>37</v>
      </c>
      <c r="AE81" s="16" t="s">
        <v>52</v>
      </c>
      <c r="AF81" s="4" t="s">
        <v>37</v>
      </c>
    </row>
    <row r="82" spans="1:32" ht="12.75">
      <c r="A82" s="27" t="s">
        <v>89</v>
      </c>
      <c r="B82" s="27" t="s">
        <v>37</v>
      </c>
      <c r="C82" s="28">
        <f>C64*1.33</f>
        <v>0</v>
      </c>
      <c r="D82" s="29" t="s">
        <v>37</v>
      </c>
      <c r="E82" s="28">
        <f>E64*1.33</f>
        <v>0</v>
      </c>
      <c r="F82" s="29" t="s">
        <v>37</v>
      </c>
      <c r="G82" s="25">
        <f>G64*1.33</f>
        <v>0</v>
      </c>
      <c r="H82" s="27" t="s">
        <v>37</v>
      </c>
      <c r="I82" s="28">
        <f>(($E$82-$C$82)/12)+C82</f>
        <v>0</v>
      </c>
      <c r="J82" s="29" t="s">
        <v>37</v>
      </c>
      <c r="K82" s="28">
        <f>(($E$82-$C$82)/12)+I82</f>
        <v>0</v>
      </c>
      <c r="L82" s="27" t="s">
        <v>37</v>
      </c>
      <c r="M82" s="28">
        <f>(($E$82-$C$82)/12)+K82</f>
        <v>0</v>
      </c>
      <c r="N82" s="29" t="s">
        <v>37</v>
      </c>
      <c r="O82" s="28">
        <f>(($E$82-$C$82)/12)+M82</f>
        <v>0</v>
      </c>
      <c r="P82" s="29" t="s">
        <v>37</v>
      </c>
      <c r="Q82" s="28">
        <f>(($E$82-$C$82)/12)+O82</f>
        <v>0</v>
      </c>
      <c r="R82" s="29" t="s">
        <v>37</v>
      </c>
      <c r="S82" s="28">
        <f>(($E$82-$C$82)/12)+Q82</f>
        <v>0</v>
      </c>
      <c r="T82" s="29" t="s">
        <v>37</v>
      </c>
      <c r="U82" s="28">
        <f>(($E$82-$C$82)/12)+S82</f>
        <v>0</v>
      </c>
      <c r="V82" s="29" t="s">
        <v>37</v>
      </c>
      <c r="W82" s="28">
        <f>(($E$82-$C$82)/12)+U82</f>
        <v>0</v>
      </c>
      <c r="X82" s="29" t="s">
        <v>37</v>
      </c>
      <c r="Y82" s="28">
        <f>(($E$82-$C$82)/12)+W82</f>
        <v>0</v>
      </c>
      <c r="Z82" s="29" t="s">
        <v>37</v>
      </c>
      <c r="AA82" s="28">
        <f>(($E$82-$C$82)/12)+Y82</f>
        <v>0</v>
      </c>
      <c r="AB82" s="29" t="s">
        <v>37</v>
      </c>
      <c r="AC82" s="28">
        <f>(($E$82-$C$82)/12)+AA82</f>
        <v>0</v>
      </c>
      <c r="AD82" s="29" t="s">
        <v>37</v>
      </c>
      <c r="AE82" s="28">
        <f>(($E$82-$C$82)/12)+AC82</f>
        <v>0</v>
      </c>
      <c r="AF82" s="4" t="s">
        <v>37</v>
      </c>
    </row>
    <row r="83" spans="1:32" ht="12.75">
      <c r="A83" s="15" t="s">
        <v>52</v>
      </c>
      <c r="B83" s="4" t="s">
        <v>37</v>
      </c>
      <c r="C83" s="16" t="s">
        <v>52</v>
      </c>
      <c r="D83" s="12" t="s">
        <v>37</v>
      </c>
      <c r="E83" s="16" t="s">
        <v>52</v>
      </c>
      <c r="F83" s="12" t="s">
        <v>37</v>
      </c>
      <c r="G83" s="16" t="s">
        <v>52</v>
      </c>
      <c r="H83" s="4" t="s">
        <v>37</v>
      </c>
      <c r="I83" s="16" t="s">
        <v>52</v>
      </c>
      <c r="J83" s="12" t="s">
        <v>37</v>
      </c>
      <c r="K83" s="16" t="s">
        <v>52</v>
      </c>
      <c r="L83" s="4" t="s">
        <v>37</v>
      </c>
      <c r="M83" s="16" t="s">
        <v>52</v>
      </c>
      <c r="N83" s="12" t="s">
        <v>37</v>
      </c>
      <c r="O83" s="16" t="s">
        <v>52</v>
      </c>
      <c r="P83" s="12" t="s">
        <v>37</v>
      </c>
      <c r="Q83" s="16" t="s">
        <v>52</v>
      </c>
      <c r="R83" s="12" t="s">
        <v>37</v>
      </c>
      <c r="S83" s="16" t="s">
        <v>52</v>
      </c>
      <c r="T83" s="12" t="s">
        <v>37</v>
      </c>
      <c r="U83" s="16" t="s">
        <v>52</v>
      </c>
      <c r="V83" s="12" t="s">
        <v>37</v>
      </c>
      <c r="W83" s="16" t="s">
        <v>52</v>
      </c>
      <c r="X83" s="12" t="s">
        <v>37</v>
      </c>
      <c r="Y83" s="16" t="s">
        <v>52</v>
      </c>
      <c r="Z83" s="12" t="s">
        <v>37</v>
      </c>
      <c r="AA83" s="16" t="s">
        <v>52</v>
      </c>
      <c r="AB83" s="12" t="s">
        <v>37</v>
      </c>
      <c r="AC83" s="16" t="s">
        <v>52</v>
      </c>
      <c r="AD83" s="12" t="s">
        <v>37</v>
      </c>
      <c r="AE83" s="16" t="s">
        <v>52</v>
      </c>
      <c r="AF83" s="4" t="s">
        <v>37</v>
      </c>
    </row>
    <row r="84" spans="1:32" ht="12.75">
      <c r="A84" s="4" t="s">
        <v>93</v>
      </c>
      <c r="B84" s="4" t="s">
        <v>37</v>
      </c>
      <c r="C84" s="8">
        <v>0</v>
      </c>
      <c r="D84" s="12" t="s">
        <v>37</v>
      </c>
      <c r="E84" s="8">
        <f>(+E64-C64)/2</f>
        <v>0</v>
      </c>
      <c r="F84" s="12" t="s">
        <v>37</v>
      </c>
      <c r="G84" s="8"/>
      <c r="H84" s="4" t="s">
        <v>37</v>
      </c>
      <c r="I84" s="8">
        <f>(I64-C64)/2</f>
        <v>0</v>
      </c>
      <c r="J84" s="12" t="s">
        <v>37</v>
      </c>
      <c r="K84" s="23">
        <f>(K64-I64)/2</f>
        <v>0</v>
      </c>
      <c r="L84" s="4" t="s">
        <v>37</v>
      </c>
      <c r="M84" s="8">
        <f>(M64-K64)/2</f>
        <v>0</v>
      </c>
      <c r="N84" s="12" t="s">
        <v>37</v>
      </c>
      <c r="O84" s="8">
        <f>(O64-M64)/2</f>
        <v>0</v>
      </c>
      <c r="P84" s="12" t="s">
        <v>37</v>
      </c>
      <c r="Q84" s="8">
        <f>(Q64-O64)/2</f>
        <v>0</v>
      </c>
      <c r="R84" s="12" t="s">
        <v>37</v>
      </c>
      <c r="S84" s="8">
        <f>(S64-Q64)/2</f>
        <v>0</v>
      </c>
      <c r="T84" s="12" t="s">
        <v>37</v>
      </c>
      <c r="U84" s="8">
        <f>(U64-S64)/2</f>
        <v>0</v>
      </c>
      <c r="V84" s="12" t="s">
        <v>37</v>
      </c>
      <c r="W84" s="8">
        <f>(W64-U64)/2</f>
        <v>0</v>
      </c>
      <c r="X84" s="12" t="s">
        <v>37</v>
      </c>
      <c r="Y84" s="8">
        <f>(Y64-W64)/2</f>
        <v>0</v>
      </c>
      <c r="Z84" s="12" t="s">
        <v>37</v>
      </c>
      <c r="AA84" s="8">
        <f>(AA64-Y64)/2</f>
        <v>0</v>
      </c>
      <c r="AB84" s="12" t="s">
        <v>37</v>
      </c>
      <c r="AC84" s="8">
        <f>(AC64-AA64)/2</f>
        <v>0</v>
      </c>
      <c r="AD84" s="12" t="s">
        <v>37</v>
      </c>
      <c r="AE84" s="8">
        <f>(AE64-AC64)/2</f>
        <v>0</v>
      </c>
      <c r="AF84" s="4" t="s">
        <v>37</v>
      </c>
    </row>
    <row r="85" spans="1:32" ht="12.75">
      <c r="A85" s="15" t="s">
        <v>52</v>
      </c>
      <c r="B85" s="15" t="s">
        <v>52</v>
      </c>
      <c r="C85" s="15" t="s">
        <v>52</v>
      </c>
      <c r="D85" s="15" t="s">
        <v>52</v>
      </c>
      <c r="E85" s="15" t="s">
        <v>52</v>
      </c>
      <c r="F85" s="15" t="s">
        <v>52</v>
      </c>
      <c r="G85" s="15" t="s">
        <v>52</v>
      </c>
      <c r="H85" s="15" t="s">
        <v>52</v>
      </c>
      <c r="I85" s="15" t="s">
        <v>52</v>
      </c>
      <c r="J85" s="15" t="s">
        <v>52</v>
      </c>
      <c r="K85" s="15" t="s">
        <v>52</v>
      </c>
      <c r="L85" s="15" t="s">
        <v>52</v>
      </c>
      <c r="M85" s="15" t="s">
        <v>52</v>
      </c>
      <c r="N85" s="15" t="s">
        <v>52</v>
      </c>
      <c r="O85" s="15" t="s">
        <v>52</v>
      </c>
      <c r="P85" s="15" t="s">
        <v>52</v>
      </c>
      <c r="Q85" s="15" t="s">
        <v>52</v>
      </c>
      <c r="R85" s="15" t="s">
        <v>52</v>
      </c>
      <c r="S85" s="15" t="s">
        <v>52</v>
      </c>
      <c r="T85" s="15" t="s">
        <v>52</v>
      </c>
      <c r="U85" s="15" t="s">
        <v>52</v>
      </c>
      <c r="V85" s="15" t="s">
        <v>52</v>
      </c>
      <c r="W85" s="15" t="s">
        <v>52</v>
      </c>
      <c r="X85" s="15" t="s">
        <v>52</v>
      </c>
      <c r="Y85" s="15" t="s">
        <v>52</v>
      </c>
      <c r="Z85" s="15" t="s">
        <v>52</v>
      </c>
      <c r="AA85" s="15" t="s">
        <v>52</v>
      </c>
      <c r="AB85" s="15" t="s">
        <v>52</v>
      </c>
      <c r="AC85" s="15" t="s">
        <v>52</v>
      </c>
      <c r="AD85" s="15" t="s">
        <v>52</v>
      </c>
      <c r="AE85" s="15" t="s">
        <v>52</v>
      </c>
      <c r="AF85" s="15" t="s">
        <v>52</v>
      </c>
    </row>
    <row r="86" spans="1:32" ht="12.75">
      <c r="A86" s="55"/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5"/>
      <c r="AF86" s="55"/>
    </row>
    <row r="87" spans="1:32" ht="12.75">
      <c r="A87" s="55"/>
      <c r="B87" s="55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8"/>
      <c r="R87" s="55"/>
      <c r="S87" s="55"/>
      <c r="T87" s="55"/>
      <c r="U87" s="55"/>
      <c r="V87" s="55"/>
      <c r="W87" s="55"/>
      <c r="X87" s="55"/>
      <c r="Y87" s="55"/>
      <c r="Z87" s="55"/>
      <c r="AA87" s="55"/>
      <c r="AB87" s="55"/>
      <c r="AC87" s="55"/>
      <c r="AD87" s="55"/>
      <c r="AE87" s="55"/>
      <c r="AF87" s="55"/>
    </row>
    <row r="88" spans="1:32" ht="12.75">
      <c r="A88" s="4" t="str">
        <f>'Count the Cost'!B1</f>
        <v>Sample Church</v>
      </c>
      <c r="B88" s="55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4" t="s">
        <v>35</v>
      </c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/>
      <c r="AB88" s="55"/>
      <c r="AC88" s="55"/>
      <c r="AD88" s="55"/>
      <c r="AE88" s="55"/>
      <c r="AF88" s="55"/>
    </row>
    <row r="89" spans="1:32" ht="12.75">
      <c r="A89" s="58">
        <f>'Count the Cost'!J2</f>
        <v>2018</v>
      </c>
      <c r="B89" s="4" t="s">
        <v>37</v>
      </c>
      <c r="C89" s="7" t="s">
        <v>38</v>
      </c>
      <c r="D89" s="7" t="s">
        <v>37</v>
      </c>
      <c r="E89" s="7" t="s">
        <v>39</v>
      </c>
      <c r="F89" s="7" t="s">
        <v>37</v>
      </c>
      <c r="G89" s="7" t="s">
        <v>6</v>
      </c>
      <c r="H89" s="7" t="s">
        <v>37</v>
      </c>
      <c r="I89" s="7" t="s">
        <v>40</v>
      </c>
      <c r="J89" s="7" t="s">
        <v>37</v>
      </c>
      <c r="K89" s="7" t="s">
        <v>41</v>
      </c>
      <c r="L89" s="7" t="s">
        <v>37</v>
      </c>
      <c r="M89" s="7" t="s">
        <v>42</v>
      </c>
      <c r="N89" s="7" t="s">
        <v>37</v>
      </c>
      <c r="O89" s="7" t="s">
        <v>43</v>
      </c>
      <c r="P89" s="7" t="s">
        <v>37</v>
      </c>
      <c r="Q89" s="7" t="s">
        <v>44</v>
      </c>
      <c r="R89" s="7" t="s">
        <v>37</v>
      </c>
      <c r="S89" s="7" t="s">
        <v>45</v>
      </c>
      <c r="T89" s="7" t="s">
        <v>37</v>
      </c>
      <c r="U89" s="7" t="s">
        <v>46</v>
      </c>
      <c r="V89" s="7" t="s">
        <v>37</v>
      </c>
      <c r="W89" s="7" t="s">
        <v>47</v>
      </c>
      <c r="X89" s="7" t="s">
        <v>37</v>
      </c>
      <c r="Y89" s="7" t="s">
        <v>48</v>
      </c>
      <c r="Z89" s="7" t="s">
        <v>37</v>
      </c>
      <c r="AA89" s="7" t="s">
        <v>49</v>
      </c>
      <c r="AB89" s="7" t="s">
        <v>37</v>
      </c>
      <c r="AC89" s="7" t="s">
        <v>50</v>
      </c>
      <c r="AD89" s="7" t="s">
        <v>37</v>
      </c>
      <c r="AE89" s="7" t="s">
        <v>51</v>
      </c>
      <c r="AF89" s="4" t="s">
        <v>37</v>
      </c>
    </row>
    <row r="90" spans="1:32" ht="12.75">
      <c r="A90" s="15" t="s">
        <v>52</v>
      </c>
      <c r="B90" s="15" t="s">
        <v>52</v>
      </c>
      <c r="C90" s="15" t="s">
        <v>52</v>
      </c>
      <c r="D90" s="15" t="s">
        <v>52</v>
      </c>
      <c r="E90" s="15" t="s">
        <v>52</v>
      </c>
      <c r="F90" s="15" t="s">
        <v>52</v>
      </c>
      <c r="G90" s="15" t="s">
        <v>52</v>
      </c>
      <c r="H90" s="15" t="s">
        <v>52</v>
      </c>
      <c r="I90" s="15" t="s">
        <v>52</v>
      </c>
      <c r="J90" s="15" t="s">
        <v>52</v>
      </c>
      <c r="K90" s="15" t="s">
        <v>52</v>
      </c>
      <c r="L90" s="15" t="s">
        <v>52</v>
      </c>
      <c r="M90" s="15" t="s">
        <v>52</v>
      </c>
      <c r="N90" s="15" t="s">
        <v>52</v>
      </c>
      <c r="O90" s="15" t="s">
        <v>52</v>
      </c>
      <c r="P90" s="15" t="s">
        <v>52</v>
      </c>
      <c r="Q90" s="15" t="s">
        <v>52</v>
      </c>
      <c r="R90" s="15" t="s">
        <v>52</v>
      </c>
      <c r="S90" s="15" t="s">
        <v>52</v>
      </c>
      <c r="T90" s="15" t="s">
        <v>52</v>
      </c>
      <c r="U90" s="15" t="s">
        <v>52</v>
      </c>
      <c r="V90" s="15" t="s">
        <v>52</v>
      </c>
      <c r="W90" s="15" t="s">
        <v>52</v>
      </c>
      <c r="X90" s="15" t="s">
        <v>52</v>
      </c>
      <c r="Y90" s="15" t="s">
        <v>52</v>
      </c>
      <c r="Z90" s="15" t="s">
        <v>52</v>
      </c>
      <c r="AA90" s="15" t="s">
        <v>52</v>
      </c>
      <c r="AB90" s="15" t="s">
        <v>52</v>
      </c>
      <c r="AC90" s="15" t="s">
        <v>52</v>
      </c>
      <c r="AD90" s="15" t="s">
        <v>52</v>
      </c>
      <c r="AE90" s="15" t="s">
        <v>52</v>
      </c>
      <c r="AF90" s="4" t="s">
        <v>37</v>
      </c>
    </row>
    <row r="91" spans="1:32" ht="12.75">
      <c r="A91" s="4" t="s">
        <v>153</v>
      </c>
      <c r="B91" s="4" t="s">
        <v>37</v>
      </c>
      <c r="C91" s="8">
        <f>E62</f>
        <v>0</v>
      </c>
      <c r="D91" s="12" t="s">
        <v>37</v>
      </c>
      <c r="E91" s="8">
        <f>(+C91*'Count the Cost'!H26)+C91</f>
        <v>0</v>
      </c>
      <c r="F91" s="12" t="s">
        <v>37</v>
      </c>
      <c r="G91" s="8"/>
      <c r="H91" s="4" t="s">
        <v>37</v>
      </c>
      <c r="I91" s="8">
        <f>(($E$91-$C$91)/12)+C91</f>
        <v>0</v>
      </c>
      <c r="J91" s="12" t="s">
        <v>37</v>
      </c>
      <c r="K91" s="8">
        <f>(($E$91-$C$91)/12)+I91</f>
        <v>0</v>
      </c>
      <c r="L91" s="4" t="s">
        <v>37</v>
      </c>
      <c r="M91" s="8">
        <f>(($E$91-$C$91)/12)+K91</f>
        <v>0</v>
      </c>
      <c r="N91" s="12" t="s">
        <v>37</v>
      </c>
      <c r="O91" s="8">
        <f>(($E$91-$C$91)/12)+M91</f>
        <v>0</v>
      </c>
      <c r="P91" s="12" t="s">
        <v>37</v>
      </c>
      <c r="Q91" s="8">
        <f>(($E$91-$C$91)/12)+O91</f>
        <v>0</v>
      </c>
      <c r="R91" s="12" t="s">
        <v>37</v>
      </c>
      <c r="S91" s="8">
        <f>(($E$91-$C$91)/12)+Q91</f>
        <v>0</v>
      </c>
      <c r="T91" s="12" t="s">
        <v>37</v>
      </c>
      <c r="U91" s="8">
        <f>(($E$91-$C$91)/12)+S91</f>
        <v>0</v>
      </c>
      <c r="V91" s="12" t="s">
        <v>37</v>
      </c>
      <c r="W91" s="8">
        <f>(($E$91-$C$91)/12)+U91</f>
        <v>0</v>
      </c>
      <c r="X91" s="12" t="s">
        <v>37</v>
      </c>
      <c r="Y91" s="8">
        <f>(($E$91-$C$91)/12)+W91</f>
        <v>0</v>
      </c>
      <c r="Z91" s="12" t="s">
        <v>37</v>
      </c>
      <c r="AA91" s="8">
        <f>(($E$91-$C$91)/12)+Y91</f>
        <v>0</v>
      </c>
      <c r="AB91" s="12" t="s">
        <v>37</v>
      </c>
      <c r="AC91" s="8">
        <f>(($E$91-$C$91)/12)+AA91</f>
        <v>0</v>
      </c>
      <c r="AD91" s="12" t="s">
        <v>37</v>
      </c>
      <c r="AE91" s="8">
        <f>(($E$91-$C$91)/12)+AC91</f>
        <v>0</v>
      </c>
      <c r="AF91" s="4" t="s">
        <v>37</v>
      </c>
    </row>
    <row r="92" spans="1:32" ht="12.75">
      <c r="A92" s="15" t="s">
        <v>52</v>
      </c>
      <c r="B92" s="4" t="s">
        <v>37</v>
      </c>
      <c r="C92" s="16" t="s">
        <v>52</v>
      </c>
      <c r="D92" s="12" t="s">
        <v>37</v>
      </c>
      <c r="E92" s="16" t="s">
        <v>52</v>
      </c>
      <c r="F92" s="12" t="s">
        <v>37</v>
      </c>
      <c r="G92" s="16" t="s">
        <v>52</v>
      </c>
      <c r="H92" s="4" t="s">
        <v>37</v>
      </c>
      <c r="I92" s="16" t="s">
        <v>52</v>
      </c>
      <c r="J92" s="12" t="s">
        <v>37</v>
      </c>
      <c r="K92" s="16" t="s">
        <v>52</v>
      </c>
      <c r="L92" s="4" t="s">
        <v>37</v>
      </c>
      <c r="M92" s="16" t="s">
        <v>52</v>
      </c>
      <c r="N92" s="12" t="s">
        <v>37</v>
      </c>
      <c r="O92" s="16" t="s">
        <v>52</v>
      </c>
      <c r="P92" s="12" t="s">
        <v>37</v>
      </c>
      <c r="Q92" s="16" t="s">
        <v>52</v>
      </c>
      <c r="R92" s="12" t="s">
        <v>37</v>
      </c>
      <c r="S92" s="16" t="s">
        <v>52</v>
      </c>
      <c r="T92" s="12" t="s">
        <v>37</v>
      </c>
      <c r="U92" s="16" t="s">
        <v>52</v>
      </c>
      <c r="V92" s="12" t="s">
        <v>37</v>
      </c>
      <c r="W92" s="16" t="s">
        <v>52</v>
      </c>
      <c r="X92" s="12" t="s">
        <v>37</v>
      </c>
      <c r="Y92" s="16" t="s">
        <v>52</v>
      </c>
      <c r="Z92" s="12" t="s">
        <v>37</v>
      </c>
      <c r="AA92" s="16" t="s">
        <v>52</v>
      </c>
      <c r="AB92" s="12" t="s">
        <v>37</v>
      </c>
      <c r="AC92" s="16" t="s">
        <v>52</v>
      </c>
      <c r="AD92" s="12" t="s">
        <v>37</v>
      </c>
      <c r="AE92" s="16" t="s">
        <v>52</v>
      </c>
      <c r="AF92" s="4" t="s">
        <v>37</v>
      </c>
    </row>
    <row r="93" spans="1:32" ht="12.75">
      <c r="A93" s="4" t="s">
        <v>89</v>
      </c>
      <c r="B93" s="4" t="s">
        <v>37</v>
      </c>
      <c r="C93" s="8">
        <f>E64</f>
        <v>0</v>
      </c>
      <c r="D93" s="12" t="s">
        <v>37</v>
      </c>
      <c r="E93" s="8">
        <f>C93*(1+'Count the Cost'!J26)</f>
        <v>0</v>
      </c>
      <c r="F93" s="12" t="s">
        <v>37</v>
      </c>
      <c r="G93" s="8">
        <f>AVERAGE(I93:AF93)</f>
        <v>0</v>
      </c>
      <c r="H93" s="4" t="s">
        <v>37</v>
      </c>
      <c r="I93" s="8">
        <f>(($E$93-$C$93)/12)+C93</f>
        <v>0</v>
      </c>
      <c r="J93" s="12" t="s">
        <v>37</v>
      </c>
      <c r="K93" s="8">
        <f>(($E$93-$C$93)/12)+I93</f>
        <v>0</v>
      </c>
      <c r="L93" s="4" t="s">
        <v>37</v>
      </c>
      <c r="M93" s="8">
        <f>(($E$93-$C$93)/12)+K93</f>
        <v>0</v>
      </c>
      <c r="N93" s="12" t="s">
        <v>37</v>
      </c>
      <c r="O93" s="8">
        <f>(($E$93-$C$93)/12)+M93</f>
        <v>0</v>
      </c>
      <c r="P93" s="12" t="s">
        <v>37</v>
      </c>
      <c r="Q93" s="8">
        <f>(($E$93-$C$93)/12)+O93</f>
        <v>0</v>
      </c>
      <c r="R93" s="12" t="s">
        <v>37</v>
      </c>
      <c r="S93" s="8">
        <f>(($E$93-$C$93)/12)+Q93</f>
        <v>0</v>
      </c>
      <c r="T93" s="12" t="s">
        <v>37</v>
      </c>
      <c r="U93" s="8">
        <f>(($E$93-$C$93)/12)+S93</f>
        <v>0</v>
      </c>
      <c r="V93" s="12" t="s">
        <v>37</v>
      </c>
      <c r="W93" s="8">
        <f>(($E$93-$C$93)/12)+U93</f>
        <v>0</v>
      </c>
      <c r="X93" s="12" t="s">
        <v>37</v>
      </c>
      <c r="Y93" s="8">
        <f>(($E$93-$C$93)/12)+W93</f>
        <v>0</v>
      </c>
      <c r="Z93" s="12" t="s">
        <v>37</v>
      </c>
      <c r="AA93" s="8">
        <f>(($E$93-$C$93)/12)+Y93</f>
        <v>0</v>
      </c>
      <c r="AB93" s="12" t="s">
        <v>37</v>
      </c>
      <c r="AC93" s="8">
        <f>(($E$93-$C$93)/12)+AA93</f>
        <v>0</v>
      </c>
      <c r="AD93" s="12" t="s">
        <v>37</v>
      </c>
      <c r="AE93" s="8">
        <f>(($E$93-$C$93)/12)+AC93</f>
        <v>0</v>
      </c>
      <c r="AF93" s="4" t="s">
        <v>37</v>
      </c>
    </row>
    <row r="94" spans="1:32" ht="12.75">
      <c r="A94" s="15" t="s">
        <v>52</v>
      </c>
      <c r="B94" s="4" t="s">
        <v>37</v>
      </c>
      <c r="C94" s="16" t="s">
        <v>52</v>
      </c>
      <c r="D94" s="12" t="s">
        <v>37</v>
      </c>
      <c r="E94" s="16" t="s">
        <v>52</v>
      </c>
      <c r="F94" s="12" t="s">
        <v>37</v>
      </c>
      <c r="G94" s="16" t="s">
        <v>52</v>
      </c>
      <c r="H94" s="4" t="s">
        <v>37</v>
      </c>
      <c r="I94" s="16" t="s">
        <v>52</v>
      </c>
      <c r="J94" s="12" t="s">
        <v>37</v>
      </c>
      <c r="K94" s="16" t="s">
        <v>52</v>
      </c>
      <c r="L94" s="4" t="s">
        <v>37</v>
      </c>
      <c r="M94" s="16" t="s">
        <v>52</v>
      </c>
      <c r="N94" s="12" t="s">
        <v>37</v>
      </c>
      <c r="O94" s="16" t="s">
        <v>52</v>
      </c>
      <c r="P94" s="12" t="s">
        <v>37</v>
      </c>
      <c r="Q94" s="16" t="s">
        <v>52</v>
      </c>
      <c r="R94" s="12" t="s">
        <v>37</v>
      </c>
      <c r="S94" s="16" t="s">
        <v>52</v>
      </c>
      <c r="T94" s="12" t="s">
        <v>37</v>
      </c>
      <c r="U94" s="16" t="s">
        <v>52</v>
      </c>
      <c r="V94" s="12" t="s">
        <v>37</v>
      </c>
      <c r="W94" s="16" t="s">
        <v>52</v>
      </c>
      <c r="X94" s="12" t="s">
        <v>37</v>
      </c>
      <c r="Y94" s="16" t="s">
        <v>52</v>
      </c>
      <c r="Z94" s="12" t="s">
        <v>37</v>
      </c>
      <c r="AA94" s="16" t="s">
        <v>52</v>
      </c>
      <c r="AB94" s="12" t="s">
        <v>37</v>
      </c>
      <c r="AC94" s="16" t="s">
        <v>52</v>
      </c>
      <c r="AD94" s="12" t="s">
        <v>37</v>
      </c>
      <c r="AE94" s="16" t="s">
        <v>52</v>
      </c>
      <c r="AF94" s="4" t="s">
        <v>37</v>
      </c>
    </row>
    <row r="95" spans="1:32" ht="12.75">
      <c r="A95" s="4" t="s">
        <v>59</v>
      </c>
      <c r="B95" s="4" t="s">
        <v>37</v>
      </c>
      <c r="C95" s="8">
        <f>C91/15</f>
        <v>0</v>
      </c>
      <c r="D95" s="12" t="s">
        <v>37</v>
      </c>
      <c r="E95" s="8">
        <f>E91/15</f>
        <v>0</v>
      </c>
      <c r="F95" s="12" t="s">
        <v>37</v>
      </c>
      <c r="G95" s="8"/>
      <c r="H95" s="4" t="s">
        <v>37</v>
      </c>
      <c r="I95" s="8">
        <f>(($E$95-$C$95)/12)+C95</f>
        <v>0</v>
      </c>
      <c r="J95" s="12" t="s">
        <v>37</v>
      </c>
      <c r="K95" s="8">
        <f>(($E$95-$C$95)/12)+I95</f>
        <v>0</v>
      </c>
      <c r="L95" s="4" t="s">
        <v>37</v>
      </c>
      <c r="M95" s="8">
        <f>(($E$95-$C$95)/12)+K95</f>
        <v>0</v>
      </c>
      <c r="N95" s="12" t="s">
        <v>37</v>
      </c>
      <c r="O95" s="8">
        <f>(($E$95-$C$95)/12)+M95</f>
        <v>0</v>
      </c>
      <c r="P95" s="12" t="s">
        <v>37</v>
      </c>
      <c r="Q95" s="8">
        <f>(($E$95-$C$95)/12)+O95</f>
        <v>0</v>
      </c>
      <c r="R95" s="12" t="s">
        <v>37</v>
      </c>
      <c r="S95" s="8">
        <f>(($E$95-$C$95)/12)+Q95</f>
        <v>0</v>
      </c>
      <c r="T95" s="12" t="s">
        <v>37</v>
      </c>
      <c r="U95" s="8">
        <f>(($E$95-$C$95)/12)+S95</f>
        <v>0</v>
      </c>
      <c r="V95" s="12" t="s">
        <v>37</v>
      </c>
      <c r="W95" s="8">
        <f>(($E$95-$C$95)/12)+U95</f>
        <v>0</v>
      </c>
      <c r="X95" s="12" t="s">
        <v>37</v>
      </c>
      <c r="Y95" s="8">
        <f>(($E$95-$C$95)/12)+W95</f>
        <v>0</v>
      </c>
      <c r="Z95" s="12" t="s">
        <v>37</v>
      </c>
      <c r="AA95" s="8">
        <f>(($E$95-$C$95)/12)+Y95</f>
        <v>0</v>
      </c>
      <c r="AB95" s="12" t="s">
        <v>37</v>
      </c>
      <c r="AC95" s="8">
        <f>(($E$95-$C$95)/12)+AA95</f>
        <v>0</v>
      </c>
      <c r="AD95" s="12" t="s">
        <v>37</v>
      </c>
      <c r="AE95" s="8">
        <f>(($E$95-$C$95)/12)+AC95</f>
        <v>0</v>
      </c>
      <c r="AF95" s="4" t="s">
        <v>37</v>
      </c>
    </row>
    <row r="96" spans="1:32" ht="12.75">
      <c r="A96" s="15" t="s">
        <v>52</v>
      </c>
      <c r="B96" s="4" t="s">
        <v>37</v>
      </c>
      <c r="C96" s="16" t="s">
        <v>52</v>
      </c>
      <c r="D96" s="12" t="s">
        <v>37</v>
      </c>
      <c r="E96" s="16" t="s">
        <v>52</v>
      </c>
      <c r="F96" s="12" t="s">
        <v>37</v>
      </c>
      <c r="G96" s="16" t="s">
        <v>52</v>
      </c>
      <c r="H96" s="4" t="s">
        <v>37</v>
      </c>
      <c r="I96" s="16" t="s">
        <v>52</v>
      </c>
      <c r="J96" s="12" t="s">
        <v>37</v>
      </c>
      <c r="K96" s="16" t="s">
        <v>52</v>
      </c>
      <c r="L96" s="4" t="s">
        <v>37</v>
      </c>
      <c r="M96" s="16" t="s">
        <v>52</v>
      </c>
      <c r="N96" s="12" t="s">
        <v>37</v>
      </c>
      <c r="O96" s="16" t="s">
        <v>52</v>
      </c>
      <c r="P96" s="12" t="s">
        <v>37</v>
      </c>
      <c r="Q96" s="16" t="s">
        <v>52</v>
      </c>
      <c r="R96" s="12" t="s">
        <v>37</v>
      </c>
      <c r="S96" s="16" t="s">
        <v>52</v>
      </c>
      <c r="T96" s="12" t="s">
        <v>37</v>
      </c>
      <c r="U96" s="16" t="s">
        <v>52</v>
      </c>
      <c r="V96" s="12" t="s">
        <v>37</v>
      </c>
      <c r="W96" s="16" t="s">
        <v>52</v>
      </c>
      <c r="X96" s="12" t="s">
        <v>37</v>
      </c>
      <c r="Y96" s="16" t="s">
        <v>52</v>
      </c>
      <c r="Z96" s="12" t="s">
        <v>37</v>
      </c>
      <c r="AA96" s="16" t="s">
        <v>52</v>
      </c>
      <c r="AB96" s="12" t="s">
        <v>37</v>
      </c>
      <c r="AC96" s="16" t="s">
        <v>52</v>
      </c>
      <c r="AD96" s="12" t="s">
        <v>37</v>
      </c>
      <c r="AE96" s="16" t="s">
        <v>52</v>
      </c>
      <c r="AF96" s="4" t="s">
        <v>37</v>
      </c>
    </row>
    <row r="97" spans="1:32" ht="12.75">
      <c r="A97" s="4" t="s">
        <v>62</v>
      </c>
      <c r="B97" s="4" t="s">
        <v>37</v>
      </c>
      <c r="C97" s="8">
        <f>C91/8</f>
        <v>0</v>
      </c>
      <c r="D97" s="12" t="s">
        <v>37</v>
      </c>
      <c r="E97" s="8">
        <f>E91/8</f>
        <v>0</v>
      </c>
      <c r="F97" s="12" t="s">
        <v>37</v>
      </c>
      <c r="G97" s="8"/>
      <c r="H97" s="4" t="s">
        <v>37</v>
      </c>
      <c r="I97" s="8">
        <f>(($E$97-$C$97)/12)+C97</f>
        <v>0</v>
      </c>
      <c r="J97" s="12" t="s">
        <v>37</v>
      </c>
      <c r="K97" s="8">
        <f>(($E$97-$C$97)/12)+I97</f>
        <v>0</v>
      </c>
      <c r="L97" s="4" t="s">
        <v>37</v>
      </c>
      <c r="M97" s="8">
        <f>(($E$97-$C$97)/12)+K97</f>
        <v>0</v>
      </c>
      <c r="N97" s="12" t="s">
        <v>37</v>
      </c>
      <c r="O97" s="8">
        <f>(($E$97-$C$97)/12)+M97</f>
        <v>0</v>
      </c>
      <c r="P97" s="12" t="s">
        <v>37</v>
      </c>
      <c r="Q97" s="8">
        <f>(($E$97-$C$97)/12)+O97</f>
        <v>0</v>
      </c>
      <c r="R97" s="12" t="s">
        <v>37</v>
      </c>
      <c r="S97" s="8">
        <f>(($E$97-$C$97)/12)+Q97</f>
        <v>0</v>
      </c>
      <c r="T97" s="12" t="s">
        <v>37</v>
      </c>
      <c r="U97" s="8">
        <f>(($E$97-$C$97)/12)+S97</f>
        <v>0</v>
      </c>
      <c r="V97" s="12" t="s">
        <v>37</v>
      </c>
      <c r="W97" s="8">
        <f>(($E$97-$C$97)/12)+U97</f>
        <v>0</v>
      </c>
      <c r="X97" s="12" t="s">
        <v>37</v>
      </c>
      <c r="Y97" s="8">
        <f>(($E$97-$C$97)/12)+W97</f>
        <v>0</v>
      </c>
      <c r="Z97" s="12" t="s">
        <v>37</v>
      </c>
      <c r="AA97" s="8">
        <f>(($E$97-$C$97)/12)+Y97</f>
        <v>0</v>
      </c>
      <c r="AB97" s="12" t="s">
        <v>37</v>
      </c>
      <c r="AC97" s="8">
        <f>(($E$97-$C$97)/12)+AA97</f>
        <v>0</v>
      </c>
      <c r="AD97" s="12" t="s">
        <v>37</v>
      </c>
      <c r="AE97" s="8">
        <f>(($E$97-$C$97)/12)+AC97</f>
        <v>0</v>
      </c>
      <c r="AF97" s="4" t="s">
        <v>37</v>
      </c>
    </row>
    <row r="98" spans="1:32" ht="12.75">
      <c r="A98" s="15" t="s">
        <v>52</v>
      </c>
      <c r="B98" s="4" t="s">
        <v>37</v>
      </c>
      <c r="C98" s="16" t="s">
        <v>52</v>
      </c>
      <c r="D98" s="12" t="s">
        <v>37</v>
      </c>
      <c r="E98" s="16" t="s">
        <v>52</v>
      </c>
      <c r="F98" s="12" t="s">
        <v>37</v>
      </c>
      <c r="G98" s="16" t="s">
        <v>52</v>
      </c>
      <c r="H98" s="4" t="s">
        <v>37</v>
      </c>
      <c r="I98" s="16" t="s">
        <v>52</v>
      </c>
      <c r="J98" s="12" t="s">
        <v>37</v>
      </c>
      <c r="K98" s="16" t="s">
        <v>52</v>
      </c>
      <c r="L98" s="4" t="s">
        <v>37</v>
      </c>
      <c r="M98" s="16" t="s">
        <v>52</v>
      </c>
      <c r="N98" s="12" t="s">
        <v>37</v>
      </c>
      <c r="O98" s="16" t="s">
        <v>52</v>
      </c>
      <c r="P98" s="12" t="s">
        <v>37</v>
      </c>
      <c r="Q98" s="16" t="s">
        <v>52</v>
      </c>
      <c r="R98" s="12" t="s">
        <v>37</v>
      </c>
      <c r="S98" s="16" t="s">
        <v>52</v>
      </c>
      <c r="T98" s="12" t="s">
        <v>37</v>
      </c>
      <c r="U98" s="16" t="s">
        <v>52</v>
      </c>
      <c r="V98" s="12" t="s">
        <v>37</v>
      </c>
      <c r="W98" s="16" t="s">
        <v>52</v>
      </c>
      <c r="X98" s="12" t="s">
        <v>37</v>
      </c>
      <c r="Y98" s="16" t="s">
        <v>52</v>
      </c>
      <c r="Z98" s="12" t="s">
        <v>37</v>
      </c>
      <c r="AA98" s="16" t="s">
        <v>52</v>
      </c>
      <c r="AB98" s="12" t="s">
        <v>37</v>
      </c>
      <c r="AC98" s="16" t="s">
        <v>52</v>
      </c>
      <c r="AD98" s="12" t="s">
        <v>37</v>
      </c>
      <c r="AE98" s="16" t="s">
        <v>52</v>
      </c>
      <c r="AF98" s="4" t="s">
        <v>37</v>
      </c>
    </row>
    <row r="99" spans="1:32" ht="15">
      <c r="A99" s="164" t="s">
        <v>156</v>
      </c>
      <c r="B99" s="4" t="s">
        <v>37</v>
      </c>
      <c r="C99" s="8">
        <f>C91/15</f>
        <v>0</v>
      </c>
      <c r="D99" s="12" t="s">
        <v>37</v>
      </c>
      <c r="E99" s="8">
        <f>E91/15</f>
        <v>0</v>
      </c>
      <c r="F99" s="12" t="s">
        <v>37</v>
      </c>
      <c r="G99" s="8"/>
      <c r="H99" s="4" t="s">
        <v>37</v>
      </c>
      <c r="I99" s="8">
        <f>(($E$99-$C$99)/12)+C99</f>
        <v>0</v>
      </c>
      <c r="J99" s="12" t="s">
        <v>37</v>
      </c>
      <c r="K99" s="8">
        <f>(($E$99-$C$99)/12)+I99</f>
        <v>0</v>
      </c>
      <c r="L99" s="4" t="s">
        <v>37</v>
      </c>
      <c r="M99" s="8">
        <f>(($E$99-$C$99)/12)+K99</f>
        <v>0</v>
      </c>
      <c r="N99" s="12" t="s">
        <v>37</v>
      </c>
      <c r="O99" s="8">
        <f>(($E$99-$C$99)/12)+M99</f>
        <v>0</v>
      </c>
      <c r="P99" s="12" t="s">
        <v>37</v>
      </c>
      <c r="Q99" s="8">
        <f>(($E$99-$C$99)/12)+O99</f>
        <v>0</v>
      </c>
      <c r="R99" s="12" t="s">
        <v>37</v>
      </c>
      <c r="S99" s="8">
        <f>(($E$99-$C$99)/12)+Q99</f>
        <v>0</v>
      </c>
      <c r="T99" s="12" t="s">
        <v>37</v>
      </c>
      <c r="U99" s="8">
        <f>(($E$99-$C$99)/12)+S99</f>
        <v>0</v>
      </c>
      <c r="V99" s="12" t="s">
        <v>37</v>
      </c>
      <c r="W99" s="8">
        <f>(($E$99-$C$99)/12)+U99</f>
        <v>0</v>
      </c>
      <c r="X99" s="12" t="s">
        <v>37</v>
      </c>
      <c r="Y99" s="8">
        <f>(($E$99-$C$99)/12)+W99</f>
        <v>0</v>
      </c>
      <c r="Z99" s="12" t="s">
        <v>37</v>
      </c>
      <c r="AA99" s="8">
        <f>(($E$99-$C$99)/12)+Y99</f>
        <v>0</v>
      </c>
      <c r="AB99" s="12" t="s">
        <v>37</v>
      </c>
      <c r="AC99" s="8">
        <f>(($E$99-$C$99)/12)+AA99</f>
        <v>0</v>
      </c>
      <c r="AD99" s="12" t="s">
        <v>37</v>
      </c>
      <c r="AE99" s="8">
        <f>(($E$99-$C$99)/12)+AC99</f>
        <v>0</v>
      </c>
      <c r="AF99" s="4" t="s">
        <v>37</v>
      </c>
    </row>
    <row r="100" spans="1:32" ht="12.75">
      <c r="A100" s="15" t="s">
        <v>52</v>
      </c>
      <c r="B100" s="4" t="s">
        <v>37</v>
      </c>
      <c r="C100" s="16" t="s">
        <v>52</v>
      </c>
      <c r="D100" s="12" t="s">
        <v>37</v>
      </c>
      <c r="E100" s="16" t="s">
        <v>52</v>
      </c>
      <c r="F100" s="12" t="s">
        <v>37</v>
      </c>
      <c r="G100" s="16" t="s">
        <v>52</v>
      </c>
      <c r="H100" s="4" t="s">
        <v>37</v>
      </c>
      <c r="I100" s="16" t="s">
        <v>52</v>
      </c>
      <c r="J100" s="12" t="s">
        <v>37</v>
      </c>
      <c r="K100" s="16" t="s">
        <v>52</v>
      </c>
      <c r="L100" s="4" t="s">
        <v>37</v>
      </c>
      <c r="M100" s="16" t="s">
        <v>52</v>
      </c>
      <c r="N100" s="12" t="s">
        <v>37</v>
      </c>
      <c r="O100" s="16" t="s">
        <v>52</v>
      </c>
      <c r="P100" s="12" t="s">
        <v>37</v>
      </c>
      <c r="Q100" s="16" t="s">
        <v>52</v>
      </c>
      <c r="R100" s="12" t="s">
        <v>37</v>
      </c>
      <c r="S100" s="16" t="s">
        <v>52</v>
      </c>
      <c r="T100" s="12" t="s">
        <v>37</v>
      </c>
      <c r="U100" s="16" t="s">
        <v>52</v>
      </c>
      <c r="V100" s="12" t="s">
        <v>37</v>
      </c>
      <c r="W100" s="16" t="s">
        <v>52</v>
      </c>
      <c r="X100" s="12" t="s">
        <v>37</v>
      </c>
      <c r="Y100" s="16" t="s">
        <v>52</v>
      </c>
      <c r="Z100" s="12" t="s">
        <v>37</v>
      </c>
      <c r="AA100" s="16" t="s">
        <v>52</v>
      </c>
      <c r="AB100" s="12" t="s">
        <v>37</v>
      </c>
      <c r="AC100" s="16" t="s">
        <v>52</v>
      </c>
      <c r="AD100" s="12" t="s">
        <v>37</v>
      </c>
      <c r="AE100" s="16" t="s">
        <v>52</v>
      </c>
      <c r="AF100" s="4" t="s">
        <v>37</v>
      </c>
    </row>
    <row r="101" spans="1:32" ht="12.75">
      <c r="A101" s="4" t="s">
        <v>153</v>
      </c>
      <c r="B101" s="4" t="s">
        <v>37</v>
      </c>
      <c r="C101" s="8">
        <f>C91</f>
        <v>0</v>
      </c>
      <c r="D101" s="12" t="s">
        <v>37</v>
      </c>
      <c r="E101" s="8">
        <f>E91</f>
        <v>0</v>
      </c>
      <c r="F101" s="12" t="s">
        <v>37</v>
      </c>
      <c r="G101" s="8"/>
      <c r="H101" s="4" t="s">
        <v>37</v>
      </c>
      <c r="I101" s="8">
        <f>(($E$101-$C$101)/12)+C101</f>
        <v>0</v>
      </c>
      <c r="J101" s="12" t="s">
        <v>37</v>
      </c>
      <c r="K101" s="8">
        <f>(($E$101-$C$101)/12)+I101</f>
        <v>0</v>
      </c>
      <c r="L101" s="4" t="s">
        <v>37</v>
      </c>
      <c r="M101" s="8">
        <f>(($E$101-$C$101)/12)+K101</f>
        <v>0</v>
      </c>
      <c r="N101" s="12" t="s">
        <v>37</v>
      </c>
      <c r="O101" s="8">
        <f>(($E$101-$C$101)/12)+M101</f>
        <v>0</v>
      </c>
      <c r="P101" s="12" t="s">
        <v>37</v>
      </c>
      <c r="Q101" s="8">
        <f>(($E$101-$C$101)/12)+O101</f>
        <v>0</v>
      </c>
      <c r="R101" s="12" t="s">
        <v>37</v>
      </c>
      <c r="S101" s="8">
        <f>(($E$101-$C$101)/12)+Q101</f>
        <v>0</v>
      </c>
      <c r="T101" s="12" t="s">
        <v>37</v>
      </c>
      <c r="U101" s="8">
        <f>(($E$101-$C$101)/12)+S101</f>
        <v>0</v>
      </c>
      <c r="V101" s="12" t="s">
        <v>37</v>
      </c>
      <c r="W101" s="8">
        <f>(($E$101-$C$101)/12)+U101</f>
        <v>0</v>
      </c>
      <c r="X101" s="12" t="s">
        <v>37</v>
      </c>
      <c r="Y101" s="8">
        <f>(($E$101-$C$101)/12)+W101</f>
        <v>0</v>
      </c>
      <c r="Z101" s="12" t="s">
        <v>37</v>
      </c>
      <c r="AA101" s="8">
        <f>(($E$101-$C$101)/12)+Y101</f>
        <v>0</v>
      </c>
      <c r="AB101" s="12" t="s">
        <v>37</v>
      </c>
      <c r="AC101" s="8">
        <f>(($E$101-$C$101)/12)+AA101</f>
        <v>0</v>
      </c>
      <c r="AD101" s="12" t="s">
        <v>37</v>
      </c>
      <c r="AE101" s="8">
        <f>(($E$101-$C$101)/12)+AC101</f>
        <v>0</v>
      </c>
      <c r="AF101" s="4" t="s">
        <v>37</v>
      </c>
    </row>
    <row r="102" spans="1:32" ht="12.75">
      <c r="A102" s="15" t="s">
        <v>52</v>
      </c>
      <c r="B102" s="4" t="s">
        <v>37</v>
      </c>
      <c r="C102" s="16" t="s">
        <v>52</v>
      </c>
      <c r="D102" s="12" t="s">
        <v>37</v>
      </c>
      <c r="E102" s="16" t="s">
        <v>52</v>
      </c>
      <c r="F102" s="12" t="s">
        <v>37</v>
      </c>
      <c r="G102" s="16" t="s">
        <v>52</v>
      </c>
      <c r="H102" s="4" t="s">
        <v>37</v>
      </c>
      <c r="I102" s="16" t="s">
        <v>52</v>
      </c>
      <c r="J102" s="12" t="s">
        <v>37</v>
      </c>
      <c r="K102" s="16" t="s">
        <v>52</v>
      </c>
      <c r="L102" s="4" t="s">
        <v>37</v>
      </c>
      <c r="M102" s="16" t="s">
        <v>52</v>
      </c>
      <c r="N102" s="12" t="s">
        <v>37</v>
      </c>
      <c r="O102" s="16" t="s">
        <v>52</v>
      </c>
      <c r="P102" s="12" t="s">
        <v>37</v>
      </c>
      <c r="Q102" s="16" t="s">
        <v>52</v>
      </c>
      <c r="R102" s="12" t="s">
        <v>37</v>
      </c>
      <c r="S102" s="16" t="s">
        <v>52</v>
      </c>
      <c r="T102" s="12" t="s">
        <v>37</v>
      </c>
      <c r="U102" s="16" t="s">
        <v>52</v>
      </c>
      <c r="V102" s="12" t="s">
        <v>37</v>
      </c>
      <c r="W102" s="16" t="s">
        <v>52</v>
      </c>
      <c r="X102" s="12" t="s">
        <v>37</v>
      </c>
      <c r="Y102" s="16" t="s">
        <v>52</v>
      </c>
      <c r="Z102" s="12" t="s">
        <v>37</v>
      </c>
      <c r="AA102" s="16" t="s">
        <v>52</v>
      </c>
      <c r="AB102" s="12" t="s">
        <v>37</v>
      </c>
      <c r="AC102" s="16" t="s">
        <v>52</v>
      </c>
      <c r="AD102" s="12" t="s">
        <v>37</v>
      </c>
      <c r="AE102" s="16" t="s">
        <v>52</v>
      </c>
      <c r="AF102" s="4" t="s">
        <v>37</v>
      </c>
    </row>
    <row r="103" spans="1:32" ht="12.75">
      <c r="A103" s="4" t="s">
        <v>78</v>
      </c>
      <c r="B103" s="4" t="s">
        <v>37</v>
      </c>
      <c r="C103" s="8">
        <f>C97+1</f>
        <v>1</v>
      </c>
      <c r="D103" s="12" t="s">
        <v>37</v>
      </c>
      <c r="E103" s="8">
        <f>E97+1</f>
        <v>1</v>
      </c>
      <c r="F103" s="12" t="s">
        <v>37</v>
      </c>
      <c r="G103" s="8"/>
      <c r="H103" s="4" t="s">
        <v>37</v>
      </c>
      <c r="I103" s="8">
        <f>(($E$103-$C$103)/12)+C103</f>
        <v>1</v>
      </c>
      <c r="J103" s="12" t="s">
        <v>37</v>
      </c>
      <c r="K103" s="8">
        <f>(($E$103-$C$103)/12)+I103</f>
        <v>1</v>
      </c>
      <c r="L103" s="4" t="s">
        <v>37</v>
      </c>
      <c r="M103" s="8">
        <f>(($E$103-$C$103)/12)+K103</f>
        <v>1</v>
      </c>
      <c r="N103" s="12" t="s">
        <v>37</v>
      </c>
      <c r="O103" s="8">
        <f>(($E$103-$C$103)/12)+M103</f>
        <v>1</v>
      </c>
      <c r="P103" s="12" t="s">
        <v>37</v>
      </c>
      <c r="Q103" s="8">
        <f>(($E$103-$C$103)/12)+O103</f>
        <v>1</v>
      </c>
      <c r="R103" s="12" t="s">
        <v>37</v>
      </c>
      <c r="S103" s="8">
        <f>(($E$103-$C$103)/12)+Q103</f>
        <v>1</v>
      </c>
      <c r="T103" s="12" t="s">
        <v>37</v>
      </c>
      <c r="U103" s="8">
        <f>(($E$103-$C$103)/12)+S103</f>
        <v>1</v>
      </c>
      <c r="V103" s="12" t="s">
        <v>37</v>
      </c>
      <c r="W103" s="8">
        <f>(($E$103-$C$103)/12)+U103</f>
        <v>1</v>
      </c>
      <c r="X103" s="12" t="s">
        <v>37</v>
      </c>
      <c r="Y103" s="8">
        <f>(($E$103-$C$103)/12)+W103</f>
        <v>1</v>
      </c>
      <c r="Z103" s="12" t="s">
        <v>37</v>
      </c>
      <c r="AA103" s="8">
        <f>(($E$103-$C$103)/12)+Y103</f>
        <v>1</v>
      </c>
      <c r="AB103" s="12" t="s">
        <v>37</v>
      </c>
      <c r="AC103" s="8">
        <f>(($E$103-$C$103)/12)+AA103</f>
        <v>1</v>
      </c>
      <c r="AD103" s="12" t="s">
        <v>37</v>
      </c>
      <c r="AE103" s="8">
        <f>(($E$103-$C$103)/12)+AC103</f>
        <v>1</v>
      </c>
      <c r="AF103" s="4" t="s">
        <v>37</v>
      </c>
    </row>
    <row r="104" spans="1:32" ht="12.75">
      <c r="A104" s="15" t="s">
        <v>52</v>
      </c>
      <c r="B104" s="4" t="s">
        <v>37</v>
      </c>
      <c r="C104" s="16" t="s">
        <v>52</v>
      </c>
      <c r="D104" s="12" t="s">
        <v>37</v>
      </c>
      <c r="E104" s="16" t="s">
        <v>52</v>
      </c>
      <c r="F104" s="12" t="s">
        <v>37</v>
      </c>
      <c r="G104" s="16" t="s">
        <v>52</v>
      </c>
      <c r="H104" s="4" t="s">
        <v>37</v>
      </c>
      <c r="I104" s="16" t="s">
        <v>52</v>
      </c>
      <c r="J104" s="12" t="s">
        <v>37</v>
      </c>
      <c r="K104" s="16" t="s">
        <v>52</v>
      </c>
      <c r="L104" s="4" t="s">
        <v>37</v>
      </c>
      <c r="M104" s="16" t="s">
        <v>52</v>
      </c>
      <c r="N104" s="12" t="s">
        <v>37</v>
      </c>
      <c r="O104" s="16" t="s">
        <v>52</v>
      </c>
      <c r="P104" s="12" t="s">
        <v>37</v>
      </c>
      <c r="Q104" s="16" t="s">
        <v>52</v>
      </c>
      <c r="R104" s="12" t="s">
        <v>37</v>
      </c>
      <c r="S104" s="16" t="s">
        <v>52</v>
      </c>
      <c r="T104" s="12" t="s">
        <v>37</v>
      </c>
      <c r="U104" s="16" t="s">
        <v>52</v>
      </c>
      <c r="V104" s="12" t="s">
        <v>37</v>
      </c>
      <c r="W104" s="16" t="s">
        <v>52</v>
      </c>
      <c r="X104" s="12" t="s">
        <v>37</v>
      </c>
      <c r="Y104" s="16" t="s">
        <v>52</v>
      </c>
      <c r="Z104" s="12" t="s">
        <v>37</v>
      </c>
      <c r="AA104" s="16" t="s">
        <v>52</v>
      </c>
      <c r="AB104" s="12" t="s">
        <v>37</v>
      </c>
      <c r="AC104" s="16" t="s">
        <v>52</v>
      </c>
      <c r="AD104" s="12" t="s">
        <v>37</v>
      </c>
      <c r="AE104" s="16" t="s">
        <v>52</v>
      </c>
      <c r="AF104" s="4" t="s">
        <v>37</v>
      </c>
    </row>
    <row r="105" spans="1:32" ht="12.75">
      <c r="A105" s="4" t="s">
        <v>81</v>
      </c>
      <c r="B105" s="4" t="s">
        <v>37</v>
      </c>
      <c r="C105" s="8">
        <f>C91</f>
        <v>0</v>
      </c>
      <c r="D105" s="12" t="s">
        <v>37</v>
      </c>
      <c r="E105" s="8">
        <f>E91</f>
        <v>0</v>
      </c>
      <c r="F105" s="12" t="s">
        <v>37</v>
      </c>
      <c r="G105" s="8"/>
      <c r="H105" s="4" t="s">
        <v>37</v>
      </c>
      <c r="I105" s="8">
        <f>(($E$105-$C$105)/12)+C105</f>
        <v>0</v>
      </c>
      <c r="J105" s="12" t="s">
        <v>37</v>
      </c>
      <c r="K105" s="8">
        <f>(($E$105-$C$105)/12)+I105</f>
        <v>0</v>
      </c>
      <c r="L105" s="4" t="s">
        <v>37</v>
      </c>
      <c r="M105" s="8">
        <f>(($E$105-$C$105)/12)+K105</f>
        <v>0</v>
      </c>
      <c r="N105" s="12" t="s">
        <v>37</v>
      </c>
      <c r="O105" s="8">
        <f>(($E$105-$C$105)/12)+M105</f>
        <v>0</v>
      </c>
      <c r="P105" s="12" t="s">
        <v>37</v>
      </c>
      <c r="Q105" s="8">
        <f>(($E$105-$C$105)/12)+O105</f>
        <v>0</v>
      </c>
      <c r="R105" s="12" t="s">
        <v>37</v>
      </c>
      <c r="S105" s="8">
        <f>(($E$105-$C$105)/12)+Q105</f>
        <v>0</v>
      </c>
      <c r="T105" s="12" t="s">
        <v>37</v>
      </c>
      <c r="U105" s="8">
        <f>(($E$105-$C$105)/12)+S105</f>
        <v>0</v>
      </c>
      <c r="V105" s="12" t="s">
        <v>37</v>
      </c>
      <c r="W105" s="8">
        <f>(($E$105-$C$105)/12)+U105</f>
        <v>0</v>
      </c>
      <c r="X105" s="12" t="s">
        <v>37</v>
      </c>
      <c r="Y105" s="8">
        <f>(($E$105-$C$105)/12)+W105</f>
        <v>0</v>
      </c>
      <c r="Z105" s="12" t="s">
        <v>37</v>
      </c>
      <c r="AA105" s="8">
        <f>(($E$105-$C$105)/12)+Y105</f>
        <v>0</v>
      </c>
      <c r="AB105" s="12" t="s">
        <v>37</v>
      </c>
      <c r="AC105" s="8">
        <f>(($E$105-$C$105)/12)+AA105</f>
        <v>0</v>
      </c>
      <c r="AD105" s="12" t="s">
        <v>37</v>
      </c>
      <c r="AE105" s="8">
        <f>(($E$105-$C$105)/12)+AC105</f>
        <v>0</v>
      </c>
      <c r="AF105" s="4" t="s">
        <v>37</v>
      </c>
    </row>
    <row r="106" spans="1:32" ht="12.75">
      <c r="A106" s="15" t="s">
        <v>52</v>
      </c>
      <c r="B106" s="4" t="s">
        <v>37</v>
      </c>
      <c r="C106" s="16" t="s">
        <v>52</v>
      </c>
      <c r="D106" s="12" t="s">
        <v>37</v>
      </c>
      <c r="E106" s="16" t="s">
        <v>52</v>
      </c>
      <c r="F106" s="12" t="s">
        <v>37</v>
      </c>
      <c r="G106" s="16" t="s">
        <v>52</v>
      </c>
      <c r="H106" s="4" t="s">
        <v>37</v>
      </c>
      <c r="I106" s="16" t="s">
        <v>52</v>
      </c>
      <c r="J106" s="12" t="s">
        <v>37</v>
      </c>
      <c r="K106" s="16" t="s">
        <v>52</v>
      </c>
      <c r="L106" s="4" t="s">
        <v>37</v>
      </c>
      <c r="M106" s="16" t="s">
        <v>52</v>
      </c>
      <c r="N106" s="12" t="s">
        <v>37</v>
      </c>
      <c r="O106" s="16" t="s">
        <v>52</v>
      </c>
      <c r="P106" s="12" t="s">
        <v>37</v>
      </c>
      <c r="Q106" s="16" t="s">
        <v>52</v>
      </c>
      <c r="R106" s="12" t="s">
        <v>37</v>
      </c>
      <c r="S106" s="16" t="s">
        <v>52</v>
      </c>
      <c r="T106" s="12" t="s">
        <v>37</v>
      </c>
      <c r="U106" s="16" t="s">
        <v>52</v>
      </c>
      <c r="V106" s="12" t="s">
        <v>37</v>
      </c>
      <c r="W106" s="16" t="s">
        <v>52</v>
      </c>
      <c r="X106" s="12" t="s">
        <v>37</v>
      </c>
      <c r="Y106" s="16" t="s">
        <v>52</v>
      </c>
      <c r="Z106" s="12" t="s">
        <v>37</v>
      </c>
      <c r="AA106" s="16" t="s">
        <v>52</v>
      </c>
      <c r="AB106" s="12" t="s">
        <v>37</v>
      </c>
      <c r="AC106" s="16" t="s">
        <v>52</v>
      </c>
      <c r="AD106" s="12" t="s">
        <v>37</v>
      </c>
      <c r="AE106" s="16" t="s">
        <v>52</v>
      </c>
      <c r="AF106" s="4" t="s">
        <v>37</v>
      </c>
    </row>
    <row r="107" spans="1:32" ht="12.75">
      <c r="A107" s="4" t="s">
        <v>83</v>
      </c>
      <c r="B107" s="4" t="s">
        <v>37</v>
      </c>
      <c r="C107" s="9">
        <f>'Count the Cost'!J6</f>
        <v>0</v>
      </c>
      <c r="D107" s="10" t="s">
        <v>37</v>
      </c>
      <c r="E107" s="9">
        <f>C107</f>
        <v>0</v>
      </c>
      <c r="F107" s="10" t="s">
        <v>37</v>
      </c>
      <c r="G107" s="9"/>
      <c r="H107" s="10" t="s">
        <v>37</v>
      </c>
      <c r="I107" s="9">
        <f>(($E$107-$C$107)/12)+C107</f>
        <v>0</v>
      </c>
      <c r="J107" s="10" t="s">
        <v>37</v>
      </c>
      <c r="K107" s="9">
        <f>(($E$107-$C$107)/12)+I107</f>
        <v>0</v>
      </c>
      <c r="L107" s="10" t="s">
        <v>37</v>
      </c>
      <c r="M107" s="9">
        <f>(($E$107-$C$107)/12)+K107</f>
        <v>0</v>
      </c>
      <c r="N107" s="10" t="s">
        <v>37</v>
      </c>
      <c r="O107" s="9">
        <f>(($E$107-$C$107)/12)+M107</f>
        <v>0</v>
      </c>
      <c r="P107" s="10" t="s">
        <v>37</v>
      </c>
      <c r="Q107" s="9">
        <f>(($E$107-$C$107)/12)+O107</f>
        <v>0</v>
      </c>
      <c r="R107" s="10" t="s">
        <v>37</v>
      </c>
      <c r="S107" s="9">
        <f>(($E$107-$C$107)/12)+Q107</f>
        <v>0</v>
      </c>
      <c r="T107" s="10" t="s">
        <v>37</v>
      </c>
      <c r="U107" s="9">
        <f>(($E$107-$C$107)/12)+S107</f>
        <v>0</v>
      </c>
      <c r="V107" s="10" t="s">
        <v>37</v>
      </c>
      <c r="W107" s="9">
        <f>(($E$107-$C$107)/12)+U107</f>
        <v>0</v>
      </c>
      <c r="X107" s="10" t="s">
        <v>37</v>
      </c>
      <c r="Y107" s="9">
        <f>(($E$107-$C$107)/12)+W107</f>
        <v>0</v>
      </c>
      <c r="Z107" s="10" t="s">
        <v>37</v>
      </c>
      <c r="AA107" s="9">
        <f>(($E$107-$C$107)/12)+Y107</f>
        <v>0</v>
      </c>
      <c r="AB107" s="10" t="s">
        <v>37</v>
      </c>
      <c r="AC107" s="9">
        <f>(($E$107-$C$107)/12)+AA107</f>
        <v>0</v>
      </c>
      <c r="AD107" s="10" t="s">
        <v>37</v>
      </c>
      <c r="AE107" s="9">
        <f>(($E$107-$C$107)/12)+AC107</f>
        <v>0</v>
      </c>
      <c r="AF107" s="10" t="s">
        <v>37</v>
      </c>
    </row>
    <row r="108" spans="1:32" ht="12.75">
      <c r="A108" s="15" t="s">
        <v>52</v>
      </c>
      <c r="B108" s="4" t="s">
        <v>37</v>
      </c>
      <c r="C108" s="18" t="s">
        <v>52</v>
      </c>
      <c r="D108" s="10" t="s">
        <v>37</v>
      </c>
      <c r="E108" s="18" t="s">
        <v>52</v>
      </c>
      <c r="F108" s="10" t="s">
        <v>37</v>
      </c>
      <c r="G108" s="16" t="s">
        <v>52</v>
      </c>
      <c r="H108" s="10" t="s">
        <v>37</v>
      </c>
      <c r="I108" s="18" t="s">
        <v>52</v>
      </c>
      <c r="J108" s="10" t="s">
        <v>37</v>
      </c>
      <c r="K108" s="18" t="s">
        <v>52</v>
      </c>
      <c r="L108" s="10" t="s">
        <v>37</v>
      </c>
      <c r="M108" s="18" t="s">
        <v>52</v>
      </c>
      <c r="N108" s="10" t="s">
        <v>37</v>
      </c>
      <c r="O108" s="18" t="s">
        <v>52</v>
      </c>
      <c r="P108" s="10" t="s">
        <v>37</v>
      </c>
      <c r="Q108" s="18" t="s">
        <v>52</v>
      </c>
      <c r="R108" s="10" t="s">
        <v>37</v>
      </c>
      <c r="S108" s="18" t="s">
        <v>52</v>
      </c>
      <c r="T108" s="10" t="s">
        <v>37</v>
      </c>
      <c r="U108" s="18" t="s">
        <v>52</v>
      </c>
      <c r="V108" s="10" t="s">
        <v>37</v>
      </c>
      <c r="W108" s="18" t="s">
        <v>52</v>
      </c>
      <c r="X108" s="10" t="s">
        <v>37</v>
      </c>
      <c r="Y108" s="18" t="s">
        <v>52</v>
      </c>
      <c r="Z108" s="10" t="s">
        <v>37</v>
      </c>
      <c r="AA108" s="18" t="s">
        <v>52</v>
      </c>
      <c r="AB108" s="10" t="s">
        <v>37</v>
      </c>
      <c r="AC108" s="18" t="s">
        <v>52</v>
      </c>
      <c r="AD108" s="10" t="s">
        <v>37</v>
      </c>
      <c r="AE108" s="18" t="s">
        <v>52</v>
      </c>
      <c r="AF108" s="10" t="s">
        <v>37</v>
      </c>
    </row>
    <row r="109" spans="1:32" ht="12.75">
      <c r="A109" s="4" t="s">
        <v>85</v>
      </c>
      <c r="B109" s="4" t="s">
        <v>37</v>
      </c>
      <c r="C109" s="9">
        <f>C107*C93</f>
        <v>0</v>
      </c>
      <c r="D109" s="10" t="s">
        <v>37</v>
      </c>
      <c r="E109" s="9">
        <f>E107*E93</f>
        <v>0</v>
      </c>
      <c r="F109" s="10" t="s">
        <v>37</v>
      </c>
      <c r="G109" s="9"/>
      <c r="H109" s="10" t="s">
        <v>37</v>
      </c>
      <c r="I109" s="9">
        <f>(($E$109-$C$109)/12)+C109</f>
        <v>0</v>
      </c>
      <c r="J109" s="10" t="s">
        <v>37</v>
      </c>
      <c r="K109" s="9">
        <f>(($E$109-$C$109)/12)+I109</f>
        <v>0</v>
      </c>
      <c r="L109" s="10" t="s">
        <v>37</v>
      </c>
      <c r="M109" s="9">
        <f>(($E$109-$C$109)/12)+K109</f>
        <v>0</v>
      </c>
      <c r="N109" s="10" t="s">
        <v>37</v>
      </c>
      <c r="O109" s="9">
        <f>(($E$109-$C$109)/12)+M109</f>
        <v>0</v>
      </c>
      <c r="P109" s="10" t="s">
        <v>37</v>
      </c>
      <c r="Q109" s="9">
        <f>(($E$109-$C$109)/12)+O109</f>
        <v>0</v>
      </c>
      <c r="R109" s="10" t="s">
        <v>37</v>
      </c>
      <c r="S109" s="9">
        <f>(($E$109-$C$109)/12)+Q109</f>
        <v>0</v>
      </c>
      <c r="T109" s="10" t="s">
        <v>37</v>
      </c>
      <c r="U109" s="9">
        <f>(($E$109-$C$109)/12)+S109</f>
        <v>0</v>
      </c>
      <c r="V109" s="10" t="s">
        <v>37</v>
      </c>
      <c r="W109" s="9">
        <f>(($E$109-$C$109)/12)+U109</f>
        <v>0</v>
      </c>
      <c r="X109" s="10" t="s">
        <v>37</v>
      </c>
      <c r="Y109" s="9">
        <f>(($E$109-$C$109)/12)+W109</f>
        <v>0</v>
      </c>
      <c r="Z109" s="10" t="s">
        <v>37</v>
      </c>
      <c r="AA109" s="9">
        <f>(($E$109-$C$109)/12)+Y109</f>
        <v>0</v>
      </c>
      <c r="AB109" s="10" t="s">
        <v>37</v>
      </c>
      <c r="AC109" s="9">
        <f>(($E$109-$C$109)/12)+AA109</f>
        <v>0</v>
      </c>
      <c r="AD109" s="10" t="s">
        <v>37</v>
      </c>
      <c r="AE109" s="9">
        <f>(($E$109-$C$109)/12)+AC109</f>
        <v>0</v>
      </c>
      <c r="AF109" s="10" t="s">
        <v>37</v>
      </c>
    </row>
    <row r="110" spans="1:32" ht="12.75">
      <c r="A110" s="15" t="s">
        <v>52</v>
      </c>
      <c r="B110" s="4" t="s">
        <v>37</v>
      </c>
      <c r="C110" s="16" t="s">
        <v>52</v>
      </c>
      <c r="D110" s="12" t="s">
        <v>37</v>
      </c>
      <c r="E110" s="16" t="s">
        <v>52</v>
      </c>
      <c r="F110" s="12" t="s">
        <v>37</v>
      </c>
      <c r="G110" s="16" t="s">
        <v>52</v>
      </c>
      <c r="H110" s="4" t="s">
        <v>37</v>
      </c>
      <c r="I110" s="16" t="s">
        <v>52</v>
      </c>
      <c r="J110" s="12" t="s">
        <v>37</v>
      </c>
      <c r="K110" s="16" t="s">
        <v>52</v>
      </c>
      <c r="L110" s="4" t="s">
        <v>37</v>
      </c>
      <c r="M110" s="16" t="s">
        <v>52</v>
      </c>
      <c r="N110" s="12" t="s">
        <v>37</v>
      </c>
      <c r="O110" s="16" t="s">
        <v>52</v>
      </c>
      <c r="P110" s="12" t="s">
        <v>37</v>
      </c>
      <c r="Q110" s="16" t="s">
        <v>52</v>
      </c>
      <c r="R110" s="12" t="s">
        <v>37</v>
      </c>
      <c r="S110" s="16" t="s">
        <v>52</v>
      </c>
      <c r="T110" s="12" t="s">
        <v>37</v>
      </c>
      <c r="U110" s="16" t="s">
        <v>52</v>
      </c>
      <c r="V110" s="12" t="s">
        <v>37</v>
      </c>
      <c r="W110" s="16" t="s">
        <v>52</v>
      </c>
      <c r="X110" s="12" t="s">
        <v>37</v>
      </c>
      <c r="Y110" s="16" t="s">
        <v>52</v>
      </c>
      <c r="Z110" s="12" t="s">
        <v>37</v>
      </c>
      <c r="AA110" s="16" t="s">
        <v>52</v>
      </c>
      <c r="AB110" s="12" t="s">
        <v>37</v>
      </c>
      <c r="AC110" s="16" t="s">
        <v>52</v>
      </c>
      <c r="AD110" s="12" t="s">
        <v>37</v>
      </c>
      <c r="AE110" s="16" t="s">
        <v>52</v>
      </c>
      <c r="AF110" s="4" t="s">
        <v>37</v>
      </c>
    </row>
    <row r="111" spans="1:32" ht="12.75">
      <c r="A111" s="27" t="s">
        <v>89</v>
      </c>
      <c r="B111" s="27" t="s">
        <v>37</v>
      </c>
      <c r="C111" s="28">
        <f>C93*1.33</f>
        <v>0</v>
      </c>
      <c r="D111" s="29" t="s">
        <v>37</v>
      </c>
      <c r="E111" s="28">
        <f>E93*1.33</f>
        <v>0</v>
      </c>
      <c r="F111" s="29" t="s">
        <v>37</v>
      </c>
      <c r="G111" s="25">
        <f>G93*1.33</f>
        <v>0</v>
      </c>
      <c r="H111" s="27" t="s">
        <v>37</v>
      </c>
      <c r="I111" s="28">
        <f>(($E$111-$C$111)/12)+C111</f>
        <v>0</v>
      </c>
      <c r="J111" s="29" t="s">
        <v>37</v>
      </c>
      <c r="K111" s="28">
        <f>(($E$111-$C$111)/12)+I111</f>
        <v>0</v>
      </c>
      <c r="L111" s="27" t="s">
        <v>37</v>
      </c>
      <c r="M111" s="28">
        <f>(($E$111-$C$111)/12)+K111</f>
        <v>0</v>
      </c>
      <c r="N111" s="29" t="s">
        <v>37</v>
      </c>
      <c r="O111" s="28">
        <f>(($E$111-$C$111)/12)+M111</f>
        <v>0</v>
      </c>
      <c r="P111" s="29" t="s">
        <v>37</v>
      </c>
      <c r="Q111" s="28">
        <f>(($E$111-$C$111)/12)+O111</f>
        <v>0</v>
      </c>
      <c r="R111" s="29" t="s">
        <v>37</v>
      </c>
      <c r="S111" s="28">
        <f>(($E$111-$C$111)/12)+Q111</f>
        <v>0</v>
      </c>
      <c r="T111" s="29" t="s">
        <v>37</v>
      </c>
      <c r="U111" s="28">
        <f>(($E$111-$C$111)/12)+S111</f>
        <v>0</v>
      </c>
      <c r="V111" s="29" t="s">
        <v>37</v>
      </c>
      <c r="W111" s="28">
        <f>(($E$111-$C$111)/12)+U111</f>
        <v>0</v>
      </c>
      <c r="X111" s="29" t="s">
        <v>37</v>
      </c>
      <c r="Y111" s="28">
        <f>(($E$111-$C$111)/12)+W111</f>
        <v>0</v>
      </c>
      <c r="Z111" s="29" t="s">
        <v>37</v>
      </c>
      <c r="AA111" s="28">
        <f>(($E$111-$C$111)/12)+Y111</f>
        <v>0</v>
      </c>
      <c r="AB111" s="29" t="s">
        <v>37</v>
      </c>
      <c r="AC111" s="28">
        <f>(($E$111-$C$111)/12)+AA111</f>
        <v>0</v>
      </c>
      <c r="AD111" s="29" t="s">
        <v>37</v>
      </c>
      <c r="AE111" s="28">
        <f>(($E$111-$C$111)/12)+AC111</f>
        <v>0</v>
      </c>
      <c r="AF111" s="4" t="s">
        <v>37</v>
      </c>
    </row>
    <row r="112" spans="1:32" ht="12.75">
      <c r="A112" s="15" t="s">
        <v>52</v>
      </c>
      <c r="B112" s="4" t="s">
        <v>37</v>
      </c>
      <c r="C112" s="16" t="s">
        <v>52</v>
      </c>
      <c r="D112" s="12" t="s">
        <v>37</v>
      </c>
      <c r="E112" s="16" t="s">
        <v>52</v>
      </c>
      <c r="F112" s="12" t="s">
        <v>37</v>
      </c>
      <c r="G112" s="16" t="s">
        <v>52</v>
      </c>
      <c r="H112" s="4" t="s">
        <v>37</v>
      </c>
      <c r="I112" s="16" t="s">
        <v>52</v>
      </c>
      <c r="J112" s="12" t="s">
        <v>37</v>
      </c>
      <c r="K112" s="16" t="s">
        <v>52</v>
      </c>
      <c r="L112" s="4" t="s">
        <v>37</v>
      </c>
      <c r="M112" s="16" t="s">
        <v>52</v>
      </c>
      <c r="N112" s="12" t="s">
        <v>37</v>
      </c>
      <c r="O112" s="16" t="s">
        <v>52</v>
      </c>
      <c r="P112" s="12" t="s">
        <v>37</v>
      </c>
      <c r="Q112" s="16" t="s">
        <v>52</v>
      </c>
      <c r="R112" s="12" t="s">
        <v>37</v>
      </c>
      <c r="S112" s="16" t="s">
        <v>52</v>
      </c>
      <c r="T112" s="12" t="s">
        <v>37</v>
      </c>
      <c r="U112" s="16" t="s">
        <v>52</v>
      </c>
      <c r="V112" s="12" t="s">
        <v>37</v>
      </c>
      <c r="W112" s="16" t="s">
        <v>52</v>
      </c>
      <c r="X112" s="12" t="s">
        <v>37</v>
      </c>
      <c r="Y112" s="16" t="s">
        <v>52</v>
      </c>
      <c r="Z112" s="12" t="s">
        <v>37</v>
      </c>
      <c r="AA112" s="16" t="s">
        <v>52</v>
      </c>
      <c r="AB112" s="12" t="s">
        <v>37</v>
      </c>
      <c r="AC112" s="16" t="s">
        <v>52</v>
      </c>
      <c r="AD112" s="12" t="s">
        <v>37</v>
      </c>
      <c r="AE112" s="16" t="s">
        <v>52</v>
      </c>
      <c r="AF112" s="4" t="s">
        <v>37</v>
      </c>
    </row>
    <row r="113" spans="1:32" ht="12.75">
      <c r="A113" s="4" t="s">
        <v>93</v>
      </c>
      <c r="B113" s="4" t="s">
        <v>37</v>
      </c>
      <c r="C113" s="8">
        <v>0</v>
      </c>
      <c r="D113" s="12" t="s">
        <v>37</v>
      </c>
      <c r="E113" s="8">
        <f>(+E93-C93)/2</f>
        <v>0</v>
      </c>
      <c r="F113" s="12" t="s">
        <v>37</v>
      </c>
      <c r="G113" s="8"/>
      <c r="H113" s="4" t="s">
        <v>37</v>
      </c>
      <c r="I113" s="8">
        <f>(I93-C93)/2</f>
        <v>0</v>
      </c>
      <c r="J113" s="12" t="s">
        <v>37</v>
      </c>
      <c r="K113" s="8">
        <f>(K93-I93)/2</f>
        <v>0</v>
      </c>
      <c r="L113" s="4" t="s">
        <v>37</v>
      </c>
      <c r="M113" s="8">
        <f>(M93-K93)/2</f>
        <v>0</v>
      </c>
      <c r="N113" s="12" t="s">
        <v>37</v>
      </c>
      <c r="O113" s="8">
        <f>(O93-M93)/2</f>
        <v>0</v>
      </c>
      <c r="P113" s="12" t="s">
        <v>37</v>
      </c>
      <c r="Q113" s="8">
        <f>(Q93-O93)/2</f>
        <v>0</v>
      </c>
      <c r="R113" s="12" t="s">
        <v>37</v>
      </c>
      <c r="S113" s="8">
        <f>(S93-Q93)/2</f>
        <v>0</v>
      </c>
      <c r="T113" s="12" t="s">
        <v>37</v>
      </c>
      <c r="U113" s="8">
        <f>(U93-S93)/2</f>
        <v>0</v>
      </c>
      <c r="V113" s="12" t="s">
        <v>37</v>
      </c>
      <c r="W113" s="8">
        <f>(W93-U93)/2</f>
        <v>0</v>
      </c>
      <c r="X113" s="12" t="s">
        <v>37</v>
      </c>
      <c r="Y113" s="8">
        <f>(Y93-W93)/2</f>
        <v>0</v>
      </c>
      <c r="Z113" s="12" t="s">
        <v>37</v>
      </c>
      <c r="AA113" s="8">
        <f>(AA93-Y93)/2</f>
        <v>0</v>
      </c>
      <c r="AB113" s="12" t="s">
        <v>37</v>
      </c>
      <c r="AC113" s="8">
        <f>(AC93-AA93)/2</f>
        <v>0</v>
      </c>
      <c r="AD113" s="12" t="s">
        <v>37</v>
      </c>
      <c r="AE113" s="8">
        <f>(AE93-AC93)/2</f>
        <v>0</v>
      </c>
      <c r="AF113" s="4" t="s">
        <v>37</v>
      </c>
    </row>
    <row r="114" spans="1:32" ht="12.75">
      <c r="A114" s="15" t="s">
        <v>52</v>
      </c>
      <c r="B114" s="15" t="s">
        <v>52</v>
      </c>
      <c r="C114" s="15" t="s">
        <v>52</v>
      </c>
      <c r="D114" s="15" t="s">
        <v>52</v>
      </c>
      <c r="E114" s="15" t="s">
        <v>52</v>
      </c>
      <c r="F114" s="15" t="s">
        <v>52</v>
      </c>
      <c r="G114" s="15" t="s">
        <v>52</v>
      </c>
      <c r="H114" s="15" t="s">
        <v>52</v>
      </c>
      <c r="I114" s="15" t="s">
        <v>52</v>
      </c>
      <c r="J114" s="15" t="s">
        <v>52</v>
      </c>
      <c r="K114" s="15" t="s">
        <v>52</v>
      </c>
      <c r="L114" s="15" t="s">
        <v>52</v>
      </c>
      <c r="M114" s="15" t="s">
        <v>52</v>
      </c>
      <c r="N114" s="15" t="s">
        <v>52</v>
      </c>
      <c r="O114" s="15" t="s">
        <v>52</v>
      </c>
      <c r="P114" s="15" t="s">
        <v>52</v>
      </c>
      <c r="Q114" s="15" t="s">
        <v>52</v>
      </c>
      <c r="R114" s="15" t="s">
        <v>52</v>
      </c>
      <c r="S114" s="15" t="s">
        <v>52</v>
      </c>
      <c r="T114" s="15" t="s">
        <v>52</v>
      </c>
      <c r="U114" s="15" t="s">
        <v>52</v>
      </c>
      <c r="V114" s="15" t="s">
        <v>52</v>
      </c>
      <c r="W114" s="15" t="s">
        <v>52</v>
      </c>
      <c r="X114" s="12" t="s">
        <v>52</v>
      </c>
      <c r="Y114" s="15" t="s">
        <v>52</v>
      </c>
      <c r="Z114" s="15" t="s">
        <v>52</v>
      </c>
      <c r="AA114" s="15" t="s">
        <v>52</v>
      </c>
      <c r="AB114" s="15" t="s">
        <v>52</v>
      </c>
      <c r="AC114" s="15" t="s">
        <v>52</v>
      </c>
      <c r="AD114" s="15" t="s">
        <v>52</v>
      </c>
      <c r="AE114" s="15" t="s">
        <v>52</v>
      </c>
      <c r="AF114" s="15" t="s">
        <v>52</v>
      </c>
    </row>
    <row r="115" spans="1:32" ht="12.75">
      <c r="A115" s="55"/>
      <c r="B115" s="55"/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4" t="s">
        <v>35</v>
      </c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55"/>
    </row>
    <row r="116" spans="1:32" ht="12.75">
      <c r="A116" s="55"/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4" t="s">
        <v>35</v>
      </c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55"/>
    </row>
    <row r="117" spans="1:32" ht="12.75">
      <c r="A117" s="4" t="str">
        <f>'Count the Cost'!B1</f>
        <v>Sample Church</v>
      </c>
      <c r="B117" s="55"/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4" t="s">
        <v>35</v>
      </c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55"/>
    </row>
    <row r="118" spans="1:32" ht="12.75">
      <c r="A118" s="58">
        <f>'Count the Cost'!L2</f>
        <v>2019</v>
      </c>
      <c r="B118" s="4" t="s">
        <v>37</v>
      </c>
      <c r="C118" s="7" t="s">
        <v>38</v>
      </c>
      <c r="D118" s="7" t="s">
        <v>37</v>
      </c>
      <c r="E118" s="7" t="s">
        <v>39</v>
      </c>
      <c r="F118" s="7" t="s">
        <v>37</v>
      </c>
      <c r="G118" s="7" t="s">
        <v>6</v>
      </c>
      <c r="H118" s="7" t="s">
        <v>37</v>
      </c>
      <c r="I118" s="7" t="s">
        <v>40</v>
      </c>
      <c r="J118" s="7" t="s">
        <v>37</v>
      </c>
      <c r="K118" s="7" t="s">
        <v>41</v>
      </c>
      <c r="L118" s="7" t="s">
        <v>37</v>
      </c>
      <c r="M118" s="7" t="s">
        <v>42</v>
      </c>
      <c r="N118" s="7" t="s">
        <v>37</v>
      </c>
      <c r="O118" s="7" t="s">
        <v>43</v>
      </c>
      <c r="P118" s="7" t="s">
        <v>37</v>
      </c>
      <c r="Q118" s="7" t="s">
        <v>44</v>
      </c>
      <c r="R118" s="7" t="s">
        <v>37</v>
      </c>
      <c r="S118" s="7" t="s">
        <v>45</v>
      </c>
      <c r="T118" s="7" t="s">
        <v>37</v>
      </c>
      <c r="U118" s="7" t="s">
        <v>46</v>
      </c>
      <c r="V118" s="7" t="s">
        <v>37</v>
      </c>
      <c r="W118" s="7" t="s">
        <v>47</v>
      </c>
      <c r="X118" s="7" t="s">
        <v>37</v>
      </c>
      <c r="Y118" s="7" t="s">
        <v>48</v>
      </c>
      <c r="Z118" s="7" t="s">
        <v>37</v>
      </c>
      <c r="AA118" s="7" t="s">
        <v>49</v>
      </c>
      <c r="AB118" s="7" t="s">
        <v>37</v>
      </c>
      <c r="AC118" s="7" t="s">
        <v>50</v>
      </c>
      <c r="AD118" s="7" t="s">
        <v>37</v>
      </c>
      <c r="AE118" s="7" t="s">
        <v>51</v>
      </c>
      <c r="AF118" s="4" t="s">
        <v>37</v>
      </c>
    </row>
    <row r="119" spans="1:32" ht="12.75">
      <c r="A119" s="15" t="s">
        <v>52</v>
      </c>
      <c r="B119" s="15" t="s">
        <v>52</v>
      </c>
      <c r="C119" s="15" t="s">
        <v>52</v>
      </c>
      <c r="D119" s="15" t="s">
        <v>52</v>
      </c>
      <c r="E119" s="15" t="s">
        <v>52</v>
      </c>
      <c r="F119" s="15" t="s">
        <v>52</v>
      </c>
      <c r="G119" s="15" t="s">
        <v>52</v>
      </c>
      <c r="H119" s="15" t="s">
        <v>52</v>
      </c>
      <c r="I119" s="15" t="s">
        <v>52</v>
      </c>
      <c r="J119" s="15" t="s">
        <v>52</v>
      </c>
      <c r="K119" s="15" t="s">
        <v>52</v>
      </c>
      <c r="L119" s="15" t="s">
        <v>52</v>
      </c>
      <c r="M119" s="15" t="s">
        <v>52</v>
      </c>
      <c r="N119" s="15" t="s">
        <v>52</v>
      </c>
      <c r="O119" s="15" t="s">
        <v>52</v>
      </c>
      <c r="P119" s="15" t="s">
        <v>52</v>
      </c>
      <c r="Q119" s="15" t="s">
        <v>52</v>
      </c>
      <c r="R119" s="15" t="s">
        <v>52</v>
      </c>
      <c r="S119" s="15" t="s">
        <v>52</v>
      </c>
      <c r="T119" s="15" t="s">
        <v>52</v>
      </c>
      <c r="U119" s="15" t="s">
        <v>52</v>
      </c>
      <c r="V119" s="15" t="s">
        <v>52</v>
      </c>
      <c r="W119" s="15" t="s">
        <v>52</v>
      </c>
      <c r="X119" s="15" t="s">
        <v>52</v>
      </c>
      <c r="Y119" s="15" t="s">
        <v>52</v>
      </c>
      <c r="Z119" s="15" t="s">
        <v>52</v>
      </c>
      <c r="AA119" s="15" t="s">
        <v>52</v>
      </c>
      <c r="AB119" s="15" t="s">
        <v>52</v>
      </c>
      <c r="AC119" s="15" t="s">
        <v>52</v>
      </c>
      <c r="AD119" s="15" t="s">
        <v>52</v>
      </c>
      <c r="AE119" s="15" t="s">
        <v>52</v>
      </c>
      <c r="AF119" s="4" t="s">
        <v>37</v>
      </c>
    </row>
    <row r="120" spans="1:32" ht="12.75">
      <c r="A120" s="4" t="s">
        <v>153</v>
      </c>
      <c r="B120" s="4" t="s">
        <v>37</v>
      </c>
      <c r="C120" s="8">
        <f>E91</f>
        <v>0</v>
      </c>
      <c r="D120" s="12" t="s">
        <v>37</v>
      </c>
      <c r="E120" s="8">
        <f>(+C120*'Count the Cost'!J26)+C120</f>
        <v>0</v>
      </c>
      <c r="F120" s="12" t="s">
        <v>37</v>
      </c>
      <c r="G120" s="8"/>
      <c r="H120" s="4" t="s">
        <v>37</v>
      </c>
      <c r="I120" s="8">
        <f>(($E$120-$C$120)/12)+C120</f>
        <v>0</v>
      </c>
      <c r="J120" s="12" t="s">
        <v>37</v>
      </c>
      <c r="K120" s="8">
        <f>(($E$120-$C$120)/12)+I120</f>
        <v>0</v>
      </c>
      <c r="L120" s="4" t="s">
        <v>37</v>
      </c>
      <c r="M120" s="8">
        <f>(($E$120-$C$120)/12)+K120</f>
        <v>0</v>
      </c>
      <c r="N120" s="12" t="s">
        <v>37</v>
      </c>
      <c r="O120" s="8">
        <f>(($E$120-$C$120)/12)+M120</f>
        <v>0</v>
      </c>
      <c r="P120" s="12" t="s">
        <v>37</v>
      </c>
      <c r="Q120" s="8">
        <f>(($E$120-$C$120)/12)+O120</f>
        <v>0</v>
      </c>
      <c r="R120" s="12" t="s">
        <v>37</v>
      </c>
      <c r="S120" s="8">
        <f>(($E$120-$C$120)/12)+Q120</f>
        <v>0</v>
      </c>
      <c r="T120" s="12" t="s">
        <v>37</v>
      </c>
      <c r="U120" s="8">
        <f>(($E$120-$C$120)/12)+S120</f>
        <v>0</v>
      </c>
      <c r="V120" s="12" t="s">
        <v>37</v>
      </c>
      <c r="W120" s="8">
        <f>(($E$120-$C$120)/12)+U120</f>
        <v>0</v>
      </c>
      <c r="X120" s="12" t="s">
        <v>37</v>
      </c>
      <c r="Y120" s="8">
        <f>(($E$120-$C$120)/12)+W120</f>
        <v>0</v>
      </c>
      <c r="Z120" s="12" t="s">
        <v>37</v>
      </c>
      <c r="AA120" s="8">
        <f>(($E$120-$C$120)/12)+Y120</f>
        <v>0</v>
      </c>
      <c r="AB120" s="12" t="s">
        <v>37</v>
      </c>
      <c r="AC120" s="8">
        <f>(($E$120-$C$120)/12)+AA120</f>
        <v>0</v>
      </c>
      <c r="AD120" s="12" t="s">
        <v>37</v>
      </c>
      <c r="AE120" s="8">
        <f>(($E$120-$C$120)/12)+AC120</f>
        <v>0</v>
      </c>
      <c r="AF120" s="4" t="s">
        <v>37</v>
      </c>
    </row>
    <row r="121" spans="1:32" ht="12.75">
      <c r="A121" s="15" t="s">
        <v>52</v>
      </c>
      <c r="B121" s="4" t="s">
        <v>37</v>
      </c>
      <c r="C121" s="16" t="s">
        <v>52</v>
      </c>
      <c r="D121" s="12" t="s">
        <v>37</v>
      </c>
      <c r="E121" s="16" t="s">
        <v>52</v>
      </c>
      <c r="F121" s="12" t="s">
        <v>37</v>
      </c>
      <c r="G121" s="16" t="s">
        <v>52</v>
      </c>
      <c r="H121" s="4" t="s">
        <v>37</v>
      </c>
      <c r="I121" s="16" t="s">
        <v>52</v>
      </c>
      <c r="J121" s="12" t="s">
        <v>37</v>
      </c>
      <c r="K121" s="16" t="s">
        <v>52</v>
      </c>
      <c r="L121" s="4" t="s">
        <v>37</v>
      </c>
      <c r="M121" s="16" t="s">
        <v>52</v>
      </c>
      <c r="N121" s="12" t="s">
        <v>37</v>
      </c>
      <c r="O121" s="16" t="s">
        <v>52</v>
      </c>
      <c r="P121" s="12" t="s">
        <v>37</v>
      </c>
      <c r="Q121" s="16" t="s">
        <v>52</v>
      </c>
      <c r="R121" s="12" t="s">
        <v>37</v>
      </c>
      <c r="S121" s="16" t="s">
        <v>52</v>
      </c>
      <c r="T121" s="12" t="s">
        <v>37</v>
      </c>
      <c r="U121" s="16" t="s">
        <v>52</v>
      </c>
      <c r="V121" s="12" t="s">
        <v>37</v>
      </c>
      <c r="W121" s="16" t="s">
        <v>52</v>
      </c>
      <c r="X121" s="12" t="s">
        <v>37</v>
      </c>
      <c r="Y121" s="16" t="s">
        <v>52</v>
      </c>
      <c r="Z121" s="12" t="s">
        <v>37</v>
      </c>
      <c r="AA121" s="16" t="s">
        <v>52</v>
      </c>
      <c r="AB121" s="12" t="s">
        <v>37</v>
      </c>
      <c r="AC121" s="16" t="s">
        <v>52</v>
      </c>
      <c r="AD121" s="12" t="s">
        <v>37</v>
      </c>
      <c r="AE121" s="16" t="s">
        <v>52</v>
      </c>
      <c r="AF121" s="4" t="s">
        <v>37</v>
      </c>
    </row>
    <row r="122" spans="1:32" ht="12.75">
      <c r="A122" s="4" t="s">
        <v>89</v>
      </c>
      <c r="B122" s="4" t="s">
        <v>37</v>
      </c>
      <c r="C122" s="8">
        <f>E93</f>
        <v>0</v>
      </c>
      <c r="D122" s="12" t="s">
        <v>37</v>
      </c>
      <c r="E122" s="8">
        <f>C122*(1+'Count the Cost'!L26)</f>
        <v>0</v>
      </c>
      <c r="F122" s="12" t="s">
        <v>37</v>
      </c>
      <c r="G122" s="8">
        <f>AVERAGE(I122:AF122)</f>
        <v>0</v>
      </c>
      <c r="H122" s="4" t="s">
        <v>37</v>
      </c>
      <c r="I122" s="8">
        <f>(($E$122-$C$122)/12)+C122</f>
        <v>0</v>
      </c>
      <c r="J122" s="12" t="s">
        <v>37</v>
      </c>
      <c r="K122" s="8">
        <f>(($E$122-$C$122)/12)+I122</f>
        <v>0</v>
      </c>
      <c r="L122" s="4" t="s">
        <v>37</v>
      </c>
      <c r="M122" s="8">
        <f>(($E$122-$C$122)/12)+K122</f>
        <v>0</v>
      </c>
      <c r="N122" s="12" t="s">
        <v>37</v>
      </c>
      <c r="O122" s="8">
        <f>(($E$122-$C$122)/12)+M122</f>
        <v>0</v>
      </c>
      <c r="P122" s="12" t="s">
        <v>37</v>
      </c>
      <c r="Q122" s="8">
        <f>(($E$122-$C$122)/12)+O122</f>
        <v>0</v>
      </c>
      <c r="R122" s="12" t="s">
        <v>37</v>
      </c>
      <c r="S122" s="8">
        <f>(($E$122-$C$122)/12)+Q122</f>
        <v>0</v>
      </c>
      <c r="T122" s="12" t="s">
        <v>37</v>
      </c>
      <c r="U122" s="8">
        <f>(($E$122-$C$122)/12)+S122</f>
        <v>0</v>
      </c>
      <c r="V122" s="12" t="s">
        <v>37</v>
      </c>
      <c r="W122" s="8">
        <f>(($E$122-$C$122)/12)+U122</f>
        <v>0</v>
      </c>
      <c r="X122" s="12" t="s">
        <v>37</v>
      </c>
      <c r="Y122" s="8">
        <f>(($E$122-$C$122)/12)+W122</f>
        <v>0</v>
      </c>
      <c r="Z122" s="12" t="s">
        <v>37</v>
      </c>
      <c r="AA122" s="8">
        <f>(($E$122-$C$122)/12)+Y122</f>
        <v>0</v>
      </c>
      <c r="AB122" s="12" t="s">
        <v>37</v>
      </c>
      <c r="AC122" s="8">
        <f>(($E$122-$C$122)/12)+AA122</f>
        <v>0</v>
      </c>
      <c r="AD122" s="12" t="s">
        <v>37</v>
      </c>
      <c r="AE122" s="8">
        <f>(($E$122-$C$122)/12)+AC122</f>
        <v>0</v>
      </c>
      <c r="AF122" s="4" t="s">
        <v>37</v>
      </c>
    </row>
    <row r="123" spans="1:32" ht="12.75">
      <c r="A123" s="15" t="s">
        <v>52</v>
      </c>
      <c r="B123" s="4" t="s">
        <v>37</v>
      </c>
      <c r="C123" s="16" t="s">
        <v>52</v>
      </c>
      <c r="D123" s="12" t="s">
        <v>37</v>
      </c>
      <c r="E123" s="16" t="s">
        <v>52</v>
      </c>
      <c r="F123" s="12" t="s">
        <v>37</v>
      </c>
      <c r="G123" s="16" t="s">
        <v>52</v>
      </c>
      <c r="H123" s="4" t="s">
        <v>37</v>
      </c>
      <c r="I123" s="16" t="s">
        <v>52</v>
      </c>
      <c r="J123" s="12" t="s">
        <v>37</v>
      </c>
      <c r="K123" s="16" t="s">
        <v>52</v>
      </c>
      <c r="L123" s="4" t="s">
        <v>37</v>
      </c>
      <c r="M123" s="16" t="s">
        <v>52</v>
      </c>
      <c r="N123" s="12" t="s">
        <v>37</v>
      </c>
      <c r="O123" s="16" t="s">
        <v>52</v>
      </c>
      <c r="P123" s="12" t="s">
        <v>37</v>
      </c>
      <c r="Q123" s="16" t="s">
        <v>52</v>
      </c>
      <c r="R123" s="12" t="s">
        <v>37</v>
      </c>
      <c r="S123" s="16" t="s">
        <v>52</v>
      </c>
      <c r="T123" s="12" t="s">
        <v>37</v>
      </c>
      <c r="U123" s="16" t="s">
        <v>52</v>
      </c>
      <c r="V123" s="12" t="s">
        <v>37</v>
      </c>
      <c r="W123" s="16" t="s">
        <v>52</v>
      </c>
      <c r="X123" s="12" t="s">
        <v>37</v>
      </c>
      <c r="Y123" s="16" t="s">
        <v>52</v>
      </c>
      <c r="Z123" s="12" t="s">
        <v>37</v>
      </c>
      <c r="AA123" s="16" t="s">
        <v>52</v>
      </c>
      <c r="AB123" s="12" t="s">
        <v>37</v>
      </c>
      <c r="AC123" s="16" t="s">
        <v>52</v>
      </c>
      <c r="AD123" s="12" t="s">
        <v>37</v>
      </c>
      <c r="AE123" s="16" t="s">
        <v>52</v>
      </c>
      <c r="AF123" s="4" t="s">
        <v>37</v>
      </c>
    </row>
    <row r="124" spans="1:32" ht="12.75">
      <c r="A124" s="4" t="s">
        <v>156</v>
      </c>
      <c r="B124" s="4" t="s">
        <v>37</v>
      </c>
      <c r="C124" s="8">
        <f>C120/15</f>
        <v>0</v>
      </c>
      <c r="D124" s="12" t="s">
        <v>37</v>
      </c>
      <c r="E124" s="8">
        <f>E120/15</f>
        <v>0</v>
      </c>
      <c r="F124" s="12" t="s">
        <v>37</v>
      </c>
      <c r="G124" s="8"/>
      <c r="H124" s="4" t="s">
        <v>37</v>
      </c>
      <c r="I124" s="8">
        <f>(($E$124-$C$124)/12)+C124</f>
        <v>0</v>
      </c>
      <c r="J124" s="12" t="s">
        <v>37</v>
      </c>
      <c r="K124" s="8">
        <f>(($E$124-$C$124)/12)+I124</f>
        <v>0</v>
      </c>
      <c r="L124" s="4" t="s">
        <v>37</v>
      </c>
      <c r="M124" s="8">
        <f>(($E$124-$C$124)/12)+K124</f>
        <v>0</v>
      </c>
      <c r="N124" s="12" t="s">
        <v>37</v>
      </c>
      <c r="O124" s="8">
        <f>(($E$124-$C$124)/12)+M124</f>
        <v>0</v>
      </c>
      <c r="P124" s="12" t="s">
        <v>37</v>
      </c>
      <c r="Q124" s="8">
        <f>(($E$124-$C$124)/12)+O124</f>
        <v>0</v>
      </c>
      <c r="R124" s="12" t="s">
        <v>37</v>
      </c>
      <c r="S124" s="8">
        <f>(($E$124-$C$124)/12)+Q124</f>
        <v>0</v>
      </c>
      <c r="T124" s="12" t="s">
        <v>37</v>
      </c>
      <c r="U124" s="8">
        <f>(($E$124-$C$124)/12)+S124</f>
        <v>0</v>
      </c>
      <c r="V124" s="12" t="s">
        <v>37</v>
      </c>
      <c r="W124" s="8">
        <f>(($E$124-$C$124)/12)+U124</f>
        <v>0</v>
      </c>
      <c r="X124" s="12" t="s">
        <v>37</v>
      </c>
      <c r="Y124" s="8">
        <f>(($E$124-$C$124)/12)+W124</f>
        <v>0</v>
      </c>
      <c r="Z124" s="12" t="s">
        <v>37</v>
      </c>
      <c r="AA124" s="8">
        <f>(($E$124-$C$124)/12)+Y124</f>
        <v>0</v>
      </c>
      <c r="AB124" s="12" t="s">
        <v>37</v>
      </c>
      <c r="AC124" s="8">
        <f>(($E$124-$C$124)/12)+AA124</f>
        <v>0</v>
      </c>
      <c r="AD124" s="12" t="s">
        <v>37</v>
      </c>
      <c r="AE124" s="8">
        <f>(($E$124-$C$124)/12)+AC124</f>
        <v>0</v>
      </c>
      <c r="AF124" s="4" t="s">
        <v>37</v>
      </c>
    </row>
    <row r="125" spans="1:32" ht="12.75">
      <c r="A125" s="15" t="s">
        <v>52</v>
      </c>
      <c r="B125" s="4" t="s">
        <v>37</v>
      </c>
      <c r="C125" s="16" t="s">
        <v>52</v>
      </c>
      <c r="D125" s="12" t="s">
        <v>37</v>
      </c>
      <c r="E125" s="16" t="s">
        <v>52</v>
      </c>
      <c r="F125" s="12" t="s">
        <v>37</v>
      </c>
      <c r="G125" s="16" t="s">
        <v>52</v>
      </c>
      <c r="H125" s="4" t="s">
        <v>37</v>
      </c>
      <c r="I125" s="16" t="s">
        <v>52</v>
      </c>
      <c r="J125" s="12" t="s">
        <v>37</v>
      </c>
      <c r="K125" s="16" t="s">
        <v>52</v>
      </c>
      <c r="L125" s="4" t="s">
        <v>37</v>
      </c>
      <c r="M125" s="16" t="s">
        <v>52</v>
      </c>
      <c r="N125" s="12" t="s">
        <v>37</v>
      </c>
      <c r="O125" s="16" t="s">
        <v>52</v>
      </c>
      <c r="P125" s="12" t="s">
        <v>37</v>
      </c>
      <c r="Q125" s="16" t="s">
        <v>52</v>
      </c>
      <c r="R125" s="12" t="s">
        <v>37</v>
      </c>
      <c r="S125" s="16" t="s">
        <v>52</v>
      </c>
      <c r="T125" s="12" t="s">
        <v>37</v>
      </c>
      <c r="U125" s="16" t="s">
        <v>52</v>
      </c>
      <c r="V125" s="12" t="s">
        <v>37</v>
      </c>
      <c r="W125" s="16" t="s">
        <v>52</v>
      </c>
      <c r="X125" s="12" t="s">
        <v>37</v>
      </c>
      <c r="Y125" s="16" t="s">
        <v>52</v>
      </c>
      <c r="Z125" s="12" t="s">
        <v>37</v>
      </c>
      <c r="AA125" s="16" t="s">
        <v>52</v>
      </c>
      <c r="AB125" s="12" t="s">
        <v>37</v>
      </c>
      <c r="AC125" s="16" t="s">
        <v>52</v>
      </c>
      <c r="AD125" s="12" t="s">
        <v>37</v>
      </c>
      <c r="AE125" s="16" t="s">
        <v>52</v>
      </c>
      <c r="AF125" s="4" t="s">
        <v>37</v>
      </c>
    </row>
    <row r="126" spans="1:32" ht="12.75">
      <c r="A126" s="4" t="s">
        <v>62</v>
      </c>
      <c r="B126" s="4" t="s">
        <v>37</v>
      </c>
      <c r="C126" s="8">
        <f>C120/8</f>
        <v>0</v>
      </c>
      <c r="D126" s="12" t="s">
        <v>37</v>
      </c>
      <c r="E126" s="8">
        <f>E120/8</f>
        <v>0</v>
      </c>
      <c r="F126" s="12" t="s">
        <v>37</v>
      </c>
      <c r="G126" s="8"/>
      <c r="H126" s="4" t="s">
        <v>37</v>
      </c>
      <c r="I126" s="8">
        <f>(($E$126-$C$126)/12)+C126</f>
        <v>0</v>
      </c>
      <c r="J126" s="12" t="s">
        <v>37</v>
      </c>
      <c r="K126" s="8">
        <f>(($E$126-$C$126)/12)+I126</f>
        <v>0</v>
      </c>
      <c r="L126" s="4" t="s">
        <v>37</v>
      </c>
      <c r="M126" s="8">
        <f>(($E$126-$C$126)/12)+K126</f>
        <v>0</v>
      </c>
      <c r="N126" s="12" t="s">
        <v>37</v>
      </c>
      <c r="O126" s="8">
        <f>(($E$126-$C$126)/12)+M126</f>
        <v>0</v>
      </c>
      <c r="P126" s="12" t="s">
        <v>37</v>
      </c>
      <c r="Q126" s="8">
        <f>(($E$126-$C$126)/12)+O126</f>
        <v>0</v>
      </c>
      <c r="R126" s="12" t="s">
        <v>37</v>
      </c>
      <c r="S126" s="8">
        <f>(($E$126-$C$126)/12)+Q126</f>
        <v>0</v>
      </c>
      <c r="T126" s="12" t="s">
        <v>37</v>
      </c>
      <c r="U126" s="8">
        <f>(($E$126-$C$126)/12)+S126</f>
        <v>0</v>
      </c>
      <c r="V126" s="12" t="s">
        <v>37</v>
      </c>
      <c r="W126" s="8">
        <f>(($E$126-$C$126)/12)+U126</f>
        <v>0</v>
      </c>
      <c r="X126" s="12" t="s">
        <v>37</v>
      </c>
      <c r="Y126" s="8">
        <f>(($E$126-$C$126)/12)+W126</f>
        <v>0</v>
      </c>
      <c r="Z126" s="12" t="s">
        <v>37</v>
      </c>
      <c r="AA126" s="8">
        <f>(($E$126-$C$126)/12)+Y126</f>
        <v>0</v>
      </c>
      <c r="AB126" s="12" t="s">
        <v>37</v>
      </c>
      <c r="AC126" s="8">
        <f>(($E$126-$C$126)/12)+AA126</f>
        <v>0</v>
      </c>
      <c r="AD126" s="12" t="s">
        <v>37</v>
      </c>
      <c r="AE126" s="8">
        <f>(($E$126-$C$126)/12)+AC126</f>
        <v>0</v>
      </c>
      <c r="AF126" s="4" t="s">
        <v>37</v>
      </c>
    </row>
    <row r="127" spans="1:32" ht="12.75">
      <c r="A127" s="15" t="s">
        <v>52</v>
      </c>
      <c r="B127" s="4" t="s">
        <v>37</v>
      </c>
      <c r="C127" s="16" t="s">
        <v>52</v>
      </c>
      <c r="D127" s="12" t="s">
        <v>37</v>
      </c>
      <c r="E127" s="16" t="s">
        <v>52</v>
      </c>
      <c r="F127" s="12" t="s">
        <v>37</v>
      </c>
      <c r="G127" s="16" t="s">
        <v>52</v>
      </c>
      <c r="H127" s="4" t="s">
        <v>37</v>
      </c>
      <c r="I127" s="16" t="s">
        <v>52</v>
      </c>
      <c r="J127" s="12" t="s">
        <v>37</v>
      </c>
      <c r="K127" s="16" t="s">
        <v>52</v>
      </c>
      <c r="L127" s="4" t="s">
        <v>37</v>
      </c>
      <c r="M127" s="16" t="s">
        <v>52</v>
      </c>
      <c r="N127" s="12" t="s">
        <v>37</v>
      </c>
      <c r="O127" s="16" t="s">
        <v>52</v>
      </c>
      <c r="P127" s="12" t="s">
        <v>37</v>
      </c>
      <c r="Q127" s="16" t="s">
        <v>52</v>
      </c>
      <c r="R127" s="12" t="s">
        <v>37</v>
      </c>
      <c r="S127" s="16" t="s">
        <v>52</v>
      </c>
      <c r="T127" s="12" t="s">
        <v>37</v>
      </c>
      <c r="U127" s="16" t="s">
        <v>52</v>
      </c>
      <c r="V127" s="12" t="s">
        <v>37</v>
      </c>
      <c r="W127" s="16" t="s">
        <v>52</v>
      </c>
      <c r="X127" s="12" t="s">
        <v>37</v>
      </c>
      <c r="Y127" s="16" t="s">
        <v>52</v>
      </c>
      <c r="Z127" s="12" t="s">
        <v>37</v>
      </c>
      <c r="AA127" s="16" t="s">
        <v>52</v>
      </c>
      <c r="AB127" s="12" t="s">
        <v>37</v>
      </c>
      <c r="AC127" s="16" t="s">
        <v>52</v>
      </c>
      <c r="AD127" s="12" t="s">
        <v>37</v>
      </c>
      <c r="AE127" s="16" t="s">
        <v>52</v>
      </c>
      <c r="AF127" s="4" t="s">
        <v>37</v>
      </c>
    </row>
    <row r="128" spans="1:32" ht="12.75">
      <c r="A128" s="4" t="s">
        <v>70</v>
      </c>
      <c r="B128" s="4" t="s">
        <v>37</v>
      </c>
      <c r="C128" s="8">
        <f>C120/15</f>
        <v>0</v>
      </c>
      <c r="D128" s="12" t="s">
        <v>37</v>
      </c>
      <c r="E128" s="8">
        <f>E120/15</f>
        <v>0</v>
      </c>
      <c r="F128" s="12" t="s">
        <v>37</v>
      </c>
      <c r="G128" s="8"/>
      <c r="H128" s="4" t="s">
        <v>37</v>
      </c>
      <c r="I128" s="8">
        <f>(($E$128-$C$128)/12)+C128</f>
        <v>0</v>
      </c>
      <c r="J128" s="12" t="s">
        <v>37</v>
      </c>
      <c r="K128" s="8">
        <f>(($E$128-$C$128)/12)+I128</f>
        <v>0</v>
      </c>
      <c r="L128" s="4" t="s">
        <v>37</v>
      </c>
      <c r="M128" s="8">
        <f>(($E$128-$C$128)/12)+K128</f>
        <v>0</v>
      </c>
      <c r="N128" s="12" t="s">
        <v>37</v>
      </c>
      <c r="O128" s="8">
        <f>(($E$128-$C$128)/12)+M128</f>
        <v>0</v>
      </c>
      <c r="P128" s="12" t="s">
        <v>37</v>
      </c>
      <c r="Q128" s="8">
        <f>(($E$128-$C$128)/12)+O128</f>
        <v>0</v>
      </c>
      <c r="R128" s="12" t="s">
        <v>37</v>
      </c>
      <c r="S128" s="8">
        <f>(($E$128-$C$128)/12)+Q128</f>
        <v>0</v>
      </c>
      <c r="T128" s="12" t="s">
        <v>37</v>
      </c>
      <c r="U128" s="8">
        <f>(($E$128-$C$128)/12)+S128</f>
        <v>0</v>
      </c>
      <c r="V128" s="12" t="s">
        <v>37</v>
      </c>
      <c r="W128" s="8">
        <f>(($E$128-$C$128)/12)+U128</f>
        <v>0</v>
      </c>
      <c r="X128" s="12" t="s">
        <v>37</v>
      </c>
      <c r="Y128" s="8">
        <f>(($E$128-$C$128)/12)+W128</f>
        <v>0</v>
      </c>
      <c r="Z128" s="12" t="s">
        <v>37</v>
      </c>
      <c r="AA128" s="8">
        <f>(($E$128-$C$128)/12)+Y128</f>
        <v>0</v>
      </c>
      <c r="AB128" s="12" t="s">
        <v>37</v>
      </c>
      <c r="AC128" s="8">
        <f>(($E$128-$C$128)/12)+AA128</f>
        <v>0</v>
      </c>
      <c r="AD128" s="12" t="s">
        <v>37</v>
      </c>
      <c r="AE128" s="8">
        <f>(($E$128-$C$128)/12)+AC128</f>
        <v>0</v>
      </c>
      <c r="AF128" s="4" t="s">
        <v>37</v>
      </c>
    </row>
    <row r="129" spans="1:32" ht="12.75">
      <c r="A129" s="15" t="s">
        <v>52</v>
      </c>
      <c r="B129" s="4" t="s">
        <v>37</v>
      </c>
      <c r="C129" s="16" t="s">
        <v>52</v>
      </c>
      <c r="D129" s="12" t="s">
        <v>37</v>
      </c>
      <c r="E129" s="16" t="s">
        <v>52</v>
      </c>
      <c r="F129" s="12" t="s">
        <v>37</v>
      </c>
      <c r="G129" s="16" t="s">
        <v>52</v>
      </c>
      <c r="H129" s="4" t="s">
        <v>37</v>
      </c>
      <c r="I129" s="16" t="s">
        <v>52</v>
      </c>
      <c r="J129" s="12" t="s">
        <v>37</v>
      </c>
      <c r="K129" s="16" t="s">
        <v>52</v>
      </c>
      <c r="L129" s="4" t="s">
        <v>37</v>
      </c>
      <c r="M129" s="16" t="s">
        <v>52</v>
      </c>
      <c r="N129" s="12" t="s">
        <v>37</v>
      </c>
      <c r="O129" s="16" t="s">
        <v>52</v>
      </c>
      <c r="P129" s="12" t="s">
        <v>37</v>
      </c>
      <c r="Q129" s="16" t="s">
        <v>52</v>
      </c>
      <c r="R129" s="12" t="s">
        <v>37</v>
      </c>
      <c r="S129" s="16" t="s">
        <v>52</v>
      </c>
      <c r="T129" s="12" t="s">
        <v>37</v>
      </c>
      <c r="U129" s="16" t="s">
        <v>52</v>
      </c>
      <c r="V129" s="12" t="s">
        <v>37</v>
      </c>
      <c r="W129" s="16" t="s">
        <v>52</v>
      </c>
      <c r="X129" s="12" t="s">
        <v>37</v>
      </c>
      <c r="Y129" s="16" t="s">
        <v>52</v>
      </c>
      <c r="Z129" s="12" t="s">
        <v>37</v>
      </c>
      <c r="AA129" s="16" t="s">
        <v>52</v>
      </c>
      <c r="AB129" s="12" t="s">
        <v>37</v>
      </c>
      <c r="AC129" s="16" t="s">
        <v>52</v>
      </c>
      <c r="AD129" s="12" t="s">
        <v>37</v>
      </c>
      <c r="AE129" s="16" t="s">
        <v>52</v>
      </c>
      <c r="AF129" s="4" t="s">
        <v>37</v>
      </c>
    </row>
    <row r="130" spans="1:32" ht="12.75">
      <c r="A130" s="4" t="s">
        <v>153</v>
      </c>
      <c r="B130" s="4" t="s">
        <v>37</v>
      </c>
      <c r="C130" s="8">
        <f>C120</f>
        <v>0</v>
      </c>
      <c r="D130" s="12" t="s">
        <v>37</v>
      </c>
      <c r="E130" s="8">
        <f>E120</f>
        <v>0</v>
      </c>
      <c r="F130" s="12" t="s">
        <v>37</v>
      </c>
      <c r="G130" s="8"/>
      <c r="H130" s="4" t="s">
        <v>37</v>
      </c>
      <c r="I130" s="8">
        <f>(($E$130-$C$130)/12)+C130</f>
        <v>0</v>
      </c>
      <c r="J130" s="12" t="s">
        <v>37</v>
      </c>
      <c r="K130" s="8">
        <f>(($E$130-$C$130)/12)+I130</f>
        <v>0</v>
      </c>
      <c r="L130" s="4" t="s">
        <v>37</v>
      </c>
      <c r="M130" s="8">
        <f>(($E$130-$C$130)/12)+K130</f>
        <v>0</v>
      </c>
      <c r="N130" s="12" t="s">
        <v>37</v>
      </c>
      <c r="O130" s="8">
        <f>(($E$130-$C$130)/12)+M130</f>
        <v>0</v>
      </c>
      <c r="P130" s="12" t="s">
        <v>37</v>
      </c>
      <c r="Q130" s="8">
        <f>(($E$130-$C$130)/12)+O130</f>
        <v>0</v>
      </c>
      <c r="R130" s="12" t="s">
        <v>37</v>
      </c>
      <c r="S130" s="8">
        <f>(($E$130-$C$130)/12)+Q130</f>
        <v>0</v>
      </c>
      <c r="T130" s="12" t="s">
        <v>37</v>
      </c>
      <c r="U130" s="8">
        <f>(($E$130-$C$130)/12)+S130</f>
        <v>0</v>
      </c>
      <c r="V130" s="12" t="s">
        <v>37</v>
      </c>
      <c r="W130" s="8">
        <f>(($E$130-$C$130)/12)+U130</f>
        <v>0</v>
      </c>
      <c r="X130" s="12" t="s">
        <v>37</v>
      </c>
      <c r="Y130" s="8">
        <f>(($E$130-$C$130)/12)+W130</f>
        <v>0</v>
      </c>
      <c r="Z130" s="12" t="s">
        <v>37</v>
      </c>
      <c r="AA130" s="8">
        <f>(($E$130-$C$130)/12)+Y130</f>
        <v>0</v>
      </c>
      <c r="AB130" s="12" t="s">
        <v>37</v>
      </c>
      <c r="AC130" s="8">
        <f>(($E$130-$C$130)/12)+AA130</f>
        <v>0</v>
      </c>
      <c r="AD130" s="12" t="s">
        <v>37</v>
      </c>
      <c r="AE130" s="8">
        <f>(($E$130-$C$130)/12)+AC130</f>
        <v>0</v>
      </c>
      <c r="AF130" s="4" t="s">
        <v>37</v>
      </c>
    </row>
    <row r="131" spans="1:32" ht="12.75">
      <c r="A131" s="15" t="s">
        <v>52</v>
      </c>
      <c r="B131" s="4" t="s">
        <v>37</v>
      </c>
      <c r="C131" s="16" t="s">
        <v>52</v>
      </c>
      <c r="D131" s="12" t="s">
        <v>37</v>
      </c>
      <c r="E131" s="16" t="s">
        <v>52</v>
      </c>
      <c r="F131" s="12" t="s">
        <v>37</v>
      </c>
      <c r="G131" s="16" t="s">
        <v>52</v>
      </c>
      <c r="H131" s="4" t="s">
        <v>37</v>
      </c>
      <c r="I131" s="16" t="s">
        <v>52</v>
      </c>
      <c r="J131" s="12" t="s">
        <v>37</v>
      </c>
      <c r="K131" s="16" t="s">
        <v>52</v>
      </c>
      <c r="L131" s="4" t="s">
        <v>37</v>
      </c>
      <c r="M131" s="16" t="s">
        <v>52</v>
      </c>
      <c r="N131" s="12" t="s">
        <v>37</v>
      </c>
      <c r="O131" s="16" t="s">
        <v>52</v>
      </c>
      <c r="P131" s="12" t="s">
        <v>37</v>
      </c>
      <c r="Q131" s="16" t="s">
        <v>52</v>
      </c>
      <c r="R131" s="12" t="s">
        <v>37</v>
      </c>
      <c r="S131" s="16" t="s">
        <v>52</v>
      </c>
      <c r="T131" s="12" t="s">
        <v>37</v>
      </c>
      <c r="U131" s="16" t="s">
        <v>52</v>
      </c>
      <c r="V131" s="12" t="s">
        <v>37</v>
      </c>
      <c r="W131" s="16" t="s">
        <v>52</v>
      </c>
      <c r="X131" s="12" t="s">
        <v>37</v>
      </c>
      <c r="Y131" s="16" t="s">
        <v>52</v>
      </c>
      <c r="Z131" s="12" t="s">
        <v>37</v>
      </c>
      <c r="AA131" s="16" t="s">
        <v>52</v>
      </c>
      <c r="AB131" s="12" t="s">
        <v>37</v>
      </c>
      <c r="AC131" s="16" t="s">
        <v>52</v>
      </c>
      <c r="AD131" s="12" t="s">
        <v>37</v>
      </c>
      <c r="AE131" s="16" t="s">
        <v>52</v>
      </c>
      <c r="AF131" s="4" t="s">
        <v>37</v>
      </c>
    </row>
    <row r="132" spans="1:32" ht="12.75">
      <c r="A132" s="4" t="s">
        <v>78</v>
      </c>
      <c r="B132" s="4" t="s">
        <v>37</v>
      </c>
      <c r="C132" s="8">
        <f>C126+1</f>
        <v>1</v>
      </c>
      <c r="D132" s="12" t="s">
        <v>37</v>
      </c>
      <c r="E132" s="8">
        <f>E126+1</f>
        <v>1</v>
      </c>
      <c r="F132" s="12" t="s">
        <v>37</v>
      </c>
      <c r="G132" s="8"/>
      <c r="H132" s="4" t="s">
        <v>37</v>
      </c>
      <c r="I132" s="8">
        <f>(($E$132-$C$132)/12)+C132</f>
        <v>1</v>
      </c>
      <c r="J132" s="12" t="s">
        <v>37</v>
      </c>
      <c r="K132" s="8">
        <f>(($E$132-$C$132)/12)+I132</f>
        <v>1</v>
      </c>
      <c r="L132" s="4" t="s">
        <v>37</v>
      </c>
      <c r="M132" s="8">
        <f>(($E$132-$C$132)/12)+K132</f>
        <v>1</v>
      </c>
      <c r="N132" s="12" t="s">
        <v>37</v>
      </c>
      <c r="O132" s="8">
        <f>(($E$132-$C$132)/12)+M132</f>
        <v>1</v>
      </c>
      <c r="P132" s="12" t="s">
        <v>37</v>
      </c>
      <c r="Q132" s="8">
        <f>(($E$132-$C$132)/12)+O132</f>
        <v>1</v>
      </c>
      <c r="R132" s="12" t="s">
        <v>37</v>
      </c>
      <c r="S132" s="8">
        <f>(($E$132-$C$132)/12)+Q132</f>
        <v>1</v>
      </c>
      <c r="T132" s="12" t="s">
        <v>37</v>
      </c>
      <c r="U132" s="8">
        <f>(($E$132-$C$132)/12)+S132</f>
        <v>1</v>
      </c>
      <c r="V132" s="12" t="s">
        <v>37</v>
      </c>
      <c r="W132" s="8">
        <f>(($E$132-$C$132)/12)+U132</f>
        <v>1</v>
      </c>
      <c r="X132" s="12" t="s">
        <v>37</v>
      </c>
      <c r="Y132" s="8">
        <f>(($E$132-$C$132)/12)+W132</f>
        <v>1</v>
      </c>
      <c r="Z132" s="12" t="s">
        <v>37</v>
      </c>
      <c r="AA132" s="8">
        <f>(($E$132-$C$132)/12)+Y132</f>
        <v>1</v>
      </c>
      <c r="AB132" s="12" t="s">
        <v>37</v>
      </c>
      <c r="AC132" s="8">
        <f>(($E$132-$C$132)/12)+AA132</f>
        <v>1</v>
      </c>
      <c r="AD132" s="12" t="s">
        <v>37</v>
      </c>
      <c r="AE132" s="8">
        <f>(($E$132-$C$132)/12)+AC132</f>
        <v>1</v>
      </c>
      <c r="AF132" s="4" t="s">
        <v>37</v>
      </c>
    </row>
    <row r="133" spans="1:32" ht="12.75">
      <c r="A133" s="15" t="s">
        <v>52</v>
      </c>
      <c r="B133" s="4" t="s">
        <v>37</v>
      </c>
      <c r="C133" s="16" t="s">
        <v>52</v>
      </c>
      <c r="D133" s="12" t="s">
        <v>37</v>
      </c>
      <c r="E133" s="16" t="s">
        <v>52</v>
      </c>
      <c r="F133" s="12" t="s">
        <v>37</v>
      </c>
      <c r="G133" s="16" t="s">
        <v>52</v>
      </c>
      <c r="H133" s="4" t="s">
        <v>37</v>
      </c>
      <c r="I133" s="16" t="s">
        <v>52</v>
      </c>
      <c r="J133" s="12" t="s">
        <v>37</v>
      </c>
      <c r="K133" s="16" t="s">
        <v>52</v>
      </c>
      <c r="L133" s="4" t="s">
        <v>37</v>
      </c>
      <c r="M133" s="16" t="s">
        <v>52</v>
      </c>
      <c r="N133" s="12" t="s">
        <v>37</v>
      </c>
      <c r="O133" s="16" t="s">
        <v>52</v>
      </c>
      <c r="P133" s="12" t="s">
        <v>37</v>
      </c>
      <c r="Q133" s="16" t="s">
        <v>52</v>
      </c>
      <c r="R133" s="12" t="s">
        <v>37</v>
      </c>
      <c r="S133" s="16" t="s">
        <v>52</v>
      </c>
      <c r="T133" s="12" t="s">
        <v>37</v>
      </c>
      <c r="U133" s="16" t="s">
        <v>52</v>
      </c>
      <c r="V133" s="12" t="s">
        <v>37</v>
      </c>
      <c r="W133" s="16" t="s">
        <v>52</v>
      </c>
      <c r="X133" s="12" t="s">
        <v>37</v>
      </c>
      <c r="Y133" s="16" t="s">
        <v>52</v>
      </c>
      <c r="Z133" s="12" t="s">
        <v>37</v>
      </c>
      <c r="AA133" s="16" t="s">
        <v>52</v>
      </c>
      <c r="AB133" s="12" t="s">
        <v>37</v>
      </c>
      <c r="AC133" s="16" t="s">
        <v>52</v>
      </c>
      <c r="AD133" s="12" t="s">
        <v>37</v>
      </c>
      <c r="AE133" s="16" t="s">
        <v>52</v>
      </c>
      <c r="AF133" s="4" t="s">
        <v>37</v>
      </c>
    </row>
    <row r="134" spans="1:32" ht="12.75">
      <c r="A134" s="4" t="s">
        <v>81</v>
      </c>
      <c r="B134" s="4" t="s">
        <v>37</v>
      </c>
      <c r="C134" s="8">
        <f>C120</f>
        <v>0</v>
      </c>
      <c r="D134" s="12" t="s">
        <v>37</v>
      </c>
      <c r="E134" s="8">
        <f>E120</f>
        <v>0</v>
      </c>
      <c r="F134" s="12" t="s">
        <v>37</v>
      </c>
      <c r="G134" s="8"/>
      <c r="H134" s="4" t="s">
        <v>37</v>
      </c>
      <c r="I134" s="8">
        <f>(($E$134-$C$134)/12)+C134</f>
        <v>0</v>
      </c>
      <c r="J134" s="12" t="s">
        <v>37</v>
      </c>
      <c r="K134" s="8">
        <f>(($E$134-$C$134)/12)+I134</f>
        <v>0</v>
      </c>
      <c r="L134" s="4" t="s">
        <v>37</v>
      </c>
      <c r="M134" s="8">
        <f>(($E$134-$C$134)/12)+K134</f>
        <v>0</v>
      </c>
      <c r="N134" s="12" t="s">
        <v>37</v>
      </c>
      <c r="O134" s="8">
        <f>(($E$134-$C$134)/12)+M134</f>
        <v>0</v>
      </c>
      <c r="P134" s="12" t="s">
        <v>37</v>
      </c>
      <c r="Q134" s="8">
        <f>(($E$134-$C$134)/12)+O134</f>
        <v>0</v>
      </c>
      <c r="R134" s="12" t="s">
        <v>37</v>
      </c>
      <c r="S134" s="8">
        <f>(($E$134-$C$134)/12)+Q134</f>
        <v>0</v>
      </c>
      <c r="T134" s="12" t="s">
        <v>37</v>
      </c>
      <c r="U134" s="8">
        <f>(($E$134-$C$134)/12)+S134</f>
        <v>0</v>
      </c>
      <c r="V134" s="12" t="s">
        <v>37</v>
      </c>
      <c r="W134" s="8">
        <f>(($E$134-$C$134)/12)+U134</f>
        <v>0</v>
      </c>
      <c r="X134" s="12" t="s">
        <v>37</v>
      </c>
      <c r="Y134" s="8">
        <f>(($E$134-$C$134)/12)+W134</f>
        <v>0</v>
      </c>
      <c r="Z134" s="12" t="s">
        <v>37</v>
      </c>
      <c r="AA134" s="8">
        <f>(($E$134-$C$134)/12)+Y134</f>
        <v>0</v>
      </c>
      <c r="AB134" s="12" t="s">
        <v>37</v>
      </c>
      <c r="AC134" s="8">
        <f>(($E$134-$C$134)/12)+AA134</f>
        <v>0</v>
      </c>
      <c r="AD134" s="12" t="s">
        <v>37</v>
      </c>
      <c r="AE134" s="8">
        <f>(($E$134-$C$134)/12)+AC134</f>
        <v>0</v>
      </c>
      <c r="AF134" s="4" t="s">
        <v>37</v>
      </c>
    </row>
    <row r="135" spans="1:32" ht="12.75">
      <c r="A135" s="15" t="s">
        <v>52</v>
      </c>
      <c r="B135" s="4" t="s">
        <v>37</v>
      </c>
      <c r="C135" s="16" t="s">
        <v>52</v>
      </c>
      <c r="D135" s="12" t="s">
        <v>37</v>
      </c>
      <c r="E135" s="16" t="s">
        <v>52</v>
      </c>
      <c r="F135" s="12" t="s">
        <v>37</v>
      </c>
      <c r="G135" s="16" t="s">
        <v>52</v>
      </c>
      <c r="H135" s="4" t="s">
        <v>37</v>
      </c>
      <c r="I135" s="16" t="s">
        <v>52</v>
      </c>
      <c r="J135" s="12" t="s">
        <v>37</v>
      </c>
      <c r="K135" s="16" t="s">
        <v>52</v>
      </c>
      <c r="L135" s="4" t="s">
        <v>37</v>
      </c>
      <c r="M135" s="16" t="s">
        <v>52</v>
      </c>
      <c r="N135" s="12" t="s">
        <v>37</v>
      </c>
      <c r="O135" s="16" t="s">
        <v>52</v>
      </c>
      <c r="P135" s="12" t="s">
        <v>37</v>
      </c>
      <c r="Q135" s="16" t="s">
        <v>52</v>
      </c>
      <c r="R135" s="12" t="s">
        <v>37</v>
      </c>
      <c r="S135" s="16" t="s">
        <v>52</v>
      </c>
      <c r="T135" s="12" t="s">
        <v>37</v>
      </c>
      <c r="U135" s="16" t="s">
        <v>52</v>
      </c>
      <c r="V135" s="12" t="s">
        <v>37</v>
      </c>
      <c r="W135" s="16" t="s">
        <v>52</v>
      </c>
      <c r="X135" s="12" t="s">
        <v>37</v>
      </c>
      <c r="Y135" s="16" t="s">
        <v>52</v>
      </c>
      <c r="Z135" s="12" t="s">
        <v>37</v>
      </c>
      <c r="AA135" s="16" t="s">
        <v>52</v>
      </c>
      <c r="AB135" s="12" t="s">
        <v>37</v>
      </c>
      <c r="AC135" s="16" t="s">
        <v>52</v>
      </c>
      <c r="AD135" s="12" t="s">
        <v>37</v>
      </c>
      <c r="AE135" s="16" t="s">
        <v>52</v>
      </c>
      <c r="AF135" s="4" t="s">
        <v>37</v>
      </c>
    </row>
    <row r="136" spans="1:32" ht="12.75">
      <c r="A136" s="4" t="s">
        <v>83</v>
      </c>
      <c r="B136" s="4" t="s">
        <v>37</v>
      </c>
      <c r="C136" s="9">
        <f>'Count the Cost'!L6</f>
        <v>0</v>
      </c>
      <c r="D136" s="10" t="s">
        <v>37</v>
      </c>
      <c r="E136" s="9">
        <f>C136</f>
        <v>0</v>
      </c>
      <c r="F136" s="10" t="s">
        <v>37</v>
      </c>
      <c r="G136" s="9"/>
      <c r="H136" s="10" t="s">
        <v>37</v>
      </c>
      <c r="I136" s="9">
        <f>(($E$136-$C$136)/12)+C136</f>
        <v>0</v>
      </c>
      <c r="J136" s="10" t="s">
        <v>37</v>
      </c>
      <c r="K136" s="9">
        <f>(($E$136-$C$136)/12)+I136</f>
        <v>0</v>
      </c>
      <c r="L136" s="10" t="s">
        <v>37</v>
      </c>
      <c r="M136" s="9">
        <f>(($E$136-$C$136)/12)+K136</f>
        <v>0</v>
      </c>
      <c r="N136" s="10" t="s">
        <v>37</v>
      </c>
      <c r="O136" s="9">
        <f>(($E$136-$C$136)/12)+M136</f>
        <v>0</v>
      </c>
      <c r="P136" s="10" t="s">
        <v>37</v>
      </c>
      <c r="Q136" s="9">
        <f>(($E$136-$C$136)/12)+O136</f>
        <v>0</v>
      </c>
      <c r="R136" s="10" t="s">
        <v>37</v>
      </c>
      <c r="S136" s="9">
        <f>(($E$136-$C$136)/12)+Q136</f>
        <v>0</v>
      </c>
      <c r="T136" s="10" t="s">
        <v>37</v>
      </c>
      <c r="U136" s="9">
        <f>(($E$136-$C$136)/12)+S136</f>
        <v>0</v>
      </c>
      <c r="V136" s="10" t="s">
        <v>37</v>
      </c>
      <c r="W136" s="9">
        <f>(($E$136-$C$136)/12)+U136</f>
        <v>0</v>
      </c>
      <c r="X136" s="10" t="s">
        <v>37</v>
      </c>
      <c r="Y136" s="9">
        <f>(($E$136-$C$136)/12)+W136</f>
        <v>0</v>
      </c>
      <c r="Z136" s="10" t="s">
        <v>37</v>
      </c>
      <c r="AA136" s="9">
        <f>(($E$136-$C$136)/12)+Y136</f>
        <v>0</v>
      </c>
      <c r="AB136" s="10" t="s">
        <v>37</v>
      </c>
      <c r="AC136" s="9">
        <f>(($E$136-$C$136)/12)+AA136</f>
        <v>0</v>
      </c>
      <c r="AD136" s="10" t="s">
        <v>37</v>
      </c>
      <c r="AE136" s="9">
        <f>(($E$136-$C$136)/12)+AC136</f>
        <v>0</v>
      </c>
      <c r="AF136" s="10" t="s">
        <v>37</v>
      </c>
    </row>
    <row r="137" spans="1:32" ht="12.75">
      <c r="A137" s="15" t="s">
        <v>52</v>
      </c>
      <c r="B137" s="4" t="s">
        <v>37</v>
      </c>
      <c r="C137" s="18" t="s">
        <v>52</v>
      </c>
      <c r="D137" s="10" t="s">
        <v>37</v>
      </c>
      <c r="E137" s="18" t="s">
        <v>52</v>
      </c>
      <c r="F137" s="10" t="s">
        <v>37</v>
      </c>
      <c r="G137" s="16" t="s">
        <v>52</v>
      </c>
      <c r="H137" s="10" t="s">
        <v>37</v>
      </c>
      <c r="I137" s="18" t="s">
        <v>52</v>
      </c>
      <c r="J137" s="10" t="s">
        <v>37</v>
      </c>
      <c r="K137" s="18" t="s">
        <v>52</v>
      </c>
      <c r="L137" s="10" t="s">
        <v>37</v>
      </c>
      <c r="M137" s="18" t="s">
        <v>52</v>
      </c>
      <c r="N137" s="10" t="s">
        <v>37</v>
      </c>
      <c r="O137" s="18" t="s">
        <v>52</v>
      </c>
      <c r="P137" s="10" t="s">
        <v>37</v>
      </c>
      <c r="Q137" s="18" t="s">
        <v>52</v>
      </c>
      <c r="R137" s="10" t="s">
        <v>37</v>
      </c>
      <c r="S137" s="18" t="s">
        <v>52</v>
      </c>
      <c r="T137" s="10" t="s">
        <v>37</v>
      </c>
      <c r="U137" s="18" t="s">
        <v>52</v>
      </c>
      <c r="V137" s="10" t="s">
        <v>37</v>
      </c>
      <c r="W137" s="18" t="s">
        <v>52</v>
      </c>
      <c r="X137" s="10" t="s">
        <v>37</v>
      </c>
      <c r="Y137" s="18" t="s">
        <v>52</v>
      </c>
      <c r="Z137" s="10" t="s">
        <v>37</v>
      </c>
      <c r="AA137" s="18" t="s">
        <v>52</v>
      </c>
      <c r="AB137" s="10" t="s">
        <v>37</v>
      </c>
      <c r="AC137" s="18" t="s">
        <v>52</v>
      </c>
      <c r="AD137" s="10" t="s">
        <v>37</v>
      </c>
      <c r="AE137" s="18" t="s">
        <v>52</v>
      </c>
      <c r="AF137" s="10" t="s">
        <v>37</v>
      </c>
    </row>
    <row r="138" spans="1:32" ht="12.75">
      <c r="A138" s="4" t="s">
        <v>85</v>
      </c>
      <c r="B138" s="4" t="s">
        <v>37</v>
      </c>
      <c r="C138" s="9">
        <f>C136*C122</f>
        <v>0</v>
      </c>
      <c r="D138" s="10" t="s">
        <v>37</v>
      </c>
      <c r="E138" s="9">
        <f>E136*E122</f>
        <v>0</v>
      </c>
      <c r="F138" s="10" t="s">
        <v>37</v>
      </c>
      <c r="G138" s="9"/>
      <c r="H138" s="10" t="s">
        <v>37</v>
      </c>
      <c r="I138" s="9">
        <f>(($E$138-$C$138)/12)+C138</f>
        <v>0</v>
      </c>
      <c r="J138" s="10" t="s">
        <v>37</v>
      </c>
      <c r="K138" s="9">
        <f>(($E$138-$C$138)/12)+I138</f>
        <v>0</v>
      </c>
      <c r="L138" s="10" t="s">
        <v>37</v>
      </c>
      <c r="M138" s="9">
        <f>(($E$138-$C$138)/12)+K138</f>
        <v>0</v>
      </c>
      <c r="N138" s="10" t="s">
        <v>37</v>
      </c>
      <c r="O138" s="9">
        <f>(($E$138-$C$138)/12)+M138</f>
        <v>0</v>
      </c>
      <c r="P138" s="10" t="s">
        <v>37</v>
      </c>
      <c r="Q138" s="9">
        <f>(($E$138-$C$138)/12)+O138</f>
        <v>0</v>
      </c>
      <c r="R138" s="10" t="s">
        <v>37</v>
      </c>
      <c r="S138" s="9">
        <f>(($E$138-$C$138)/12)+Q138</f>
        <v>0</v>
      </c>
      <c r="T138" s="10" t="s">
        <v>37</v>
      </c>
      <c r="U138" s="9">
        <f>(($E$138-$C$138)/12)+S138</f>
        <v>0</v>
      </c>
      <c r="V138" s="10" t="s">
        <v>37</v>
      </c>
      <c r="W138" s="9">
        <f>(($E$138-$C$138)/12)+U138</f>
        <v>0</v>
      </c>
      <c r="X138" s="10" t="s">
        <v>37</v>
      </c>
      <c r="Y138" s="9">
        <f>(($E$138-$C$138)/12)+W138</f>
        <v>0</v>
      </c>
      <c r="Z138" s="10" t="s">
        <v>37</v>
      </c>
      <c r="AA138" s="9">
        <f>(($E$138-$C$138)/12)+Y138</f>
        <v>0</v>
      </c>
      <c r="AB138" s="10" t="s">
        <v>37</v>
      </c>
      <c r="AC138" s="9">
        <f>(($E$138-$C$138)/12)+AA138</f>
        <v>0</v>
      </c>
      <c r="AD138" s="10" t="s">
        <v>37</v>
      </c>
      <c r="AE138" s="9">
        <f>(($E$138-$C$138)/12)+AC138</f>
        <v>0</v>
      </c>
      <c r="AF138" s="10" t="s">
        <v>37</v>
      </c>
    </row>
    <row r="139" spans="1:32" ht="12.75">
      <c r="A139" s="15" t="s">
        <v>52</v>
      </c>
      <c r="B139" s="4" t="s">
        <v>37</v>
      </c>
      <c r="C139" s="16" t="s">
        <v>52</v>
      </c>
      <c r="D139" s="12" t="s">
        <v>37</v>
      </c>
      <c r="E139" s="16" t="s">
        <v>52</v>
      </c>
      <c r="F139" s="12" t="s">
        <v>37</v>
      </c>
      <c r="G139" s="16" t="s">
        <v>52</v>
      </c>
      <c r="H139" s="4" t="s">
        <v>37</v>
      </c>
      <c r="I139" s="16" t="s">
        <v>52</v>
      </c>
      <c r="J139" s="12" t="s">
        <v>37</v>
      </c>
      <c r="K139" s="16" t="s">
        <v>52</v>
      </c>
      <c r="L139" s="4" t="s">
        <v>37</v>
      </c>
      <c r="M139" s="16" t="s">
        <v>52</v>
      </c>
      <c r="N139" s="12" t="s">
        <v>37</v>
      </c>
      <c r="O139" s="16" t="s">
        <v>52</v>
      </c>
      <c r="P139" s="12" t="s">
        <v>37</v>
      </c>
      <c r="Q139" s="16" t="s">
        <v>52</v>
      </c>
      <c r="R139" s="12" t="s">
        <v>37</v>
      </c>
      <c r="S139" s="16" t="s">
        <v>52</v>
      </c>
      <c r="T139" s="12" t="s">
        <v>37</v>
      </c>
      <c r="U139" s="16" t="s">
        <v>52</v>
      </c>
      <c r="V139" s="12" t="s">
        <v>37</v>
      </c>
      <c r="W139" s="16" t="s">
        <v>52</v>
      </c>
      <c r="X139" s="12" t="s">
        <v>37</v>
      </c>
      <c r="Y139" s="16" t="s">
        <v>52</v>
      </c>
      <c r="Z139" s="12" t="s">
        <v>37</v>
      </c>
      <c r="AA139" s="16" t="s">
        <v>52</v>
      </c>
      <c r="AB139" s="12" t="s">
        <v>37</v>
      </c>
      <c r="AC139" s="16" t="s">
        <v>52</v>
      </c>
      <c r="AD139" s="12" t="s">
        <v>37</v>
      </c>
      <c r="AE139" s="16" t="s">
        <v>52</v>
      </c>
      <c r="AF139" s="4" t="s">
        <v>37</v>
      </c>
    </row>
    <row r="140" spans="1:32" ht="12.75">
      <c r="A140" s="27" t="s">
        <v>89</v>
      </c>
      <c r="B140" s="27" t="s">
        <v>37</v>
      </c>
      <c r="C140" s="28">
        <f>C122*1.33</f>
        <v>0</v>
      </c>
      <c r="D140" s="29" t="s">
        <v>37</v>
      </c>
      <c r="E140" s="28">
        <f>E122*1.33</f>
        <v>0</v>
      </c>
      <c r="F140" s="29" t="s">
        <v>37</v>
      </c>
      <c r="G140" s="25">
        <f>G122*1.33</f>
        <v>0</v>
      </c>
      <c r="H140" s="27" t="s">
        <v>37</v>
      </c>
      <c r="I140" s="28">
        <f>(($E$140-$C$140)/12)+C140</f>
        <v>0</v>
      </c>
      <c r="J140" s="29" t="s">
        <v>37</v>
      </c>
      <c r="K140" s="28">
        <f>(($E$140-$C$140)/12)+I140</f>
        <v>0</v>
      </c>
      <c r="L140" s="27" t="s">
        <v>37</v>
      </c>
      <c r="M140" s="28">
        <f>(($E$140-$C$140)/12)+K140</f>
        <v>0</v>
      </c>
      <c r="N140" s="29" t="s">
        <v>37</v>
      </c>
      <c r="O140" s="28">
        <f>(($E$140-$C$140)/12)+M140</f>
        <v>0</v>
      </c>
      <c r="P140" s="29" t="s">
        <v>37</v>
      </c>
      <c r="Q140" s="28">
        <f>(($E$140-$C$140)/12)+O140</f>
        <v>0</v>
      </c>
      <c r="R140" s="29" t="s">
        <v>37</v>
      </c>
      <c r="S140" s="28">
        <f>(($E$140-$C$140)/12)+Q140</f>
        <v>0</v>
      </c>
      <c r="T140" s="29" t="s">
        <v>37</v>
      </c>
      <c r="U140" s="28">
        <f>(($E$140-$C$140)/12)+S140</f>
        <v>0</v>
      </c>
      <c r="V140" s="29" t="s">
        <v>37</v>
      </c>
      <c r="W140" s="28">
        <f>(($E$140-$C$140)/12)+U140</f>
        <v>0</v>
      </c>
      <c r="X140" s="29" t="s">
        <v>37</v>
      </c>
      <c r="Y140" s="28">
        <f>(($E$140-$C$140)/12)+W140</f>
        <v>0</v>
      </c>
      <c r="Z140" s="29" t="s">
        <v>37</v>
      </c>
      <c r="AA140" s="28">
        <f>(($E$140-$C$140)/12)+Y140</f>
        <v>0</v>
      </c>
      <c r="AB140" s="29" t="s">
        <v>37</v>
      </c>
      <c r="AC140" s="28">
        <f>(($E$140-$C$140)/12)+AA140</f>
        <v>0</v>
      </c>
      <c r="AD140" s="29" t="s">
        <v>37</v>
      </c>
      <c r="AE140" s="28">
        <f>(($E$140-$C$140)/12)+AC140</f>
        <v>0</v>
      </c>
      <c r="AF140" s="4" t="s">
        <v>37</v>
      </c>
    </row>
    <row r="141" spans="1:32" ht="12.75">
      <c r="A141" s="15" t="s">
        <v>52</v>
      </c>
      <c r="B141" s="4" t="s">
        <v>37</v>
      </c>
      <c r="C141" s="16" t="s">
        <v>52</v>
      </c>
      <c r="D141" s="12" t="s">
        <v>37</v>
      </c>
      <c r="E141" s="16" t="s">
        <v>52</v>
      </c>
      <c r="F141" s="12" t="s">
        <v>37</v>
      </c>
      <c r="G141" s="16" t="s">
        <v>52</v>
      </c>
      <c r="H141" s="4" t="s">
        <v>37</v>
      </c>
      <c r="I141" s="16" t="s">
        <v>52</v>
      </c>
      <c r="J141" s="12" t="s">
        <v>37</v>
      </c>
      <c r="K141" s="16" t="s">
        <v>52</v>
      </c>
      <c r="L141" s="4" t="s">
        <v>37</v>
      </c>
      <c r="M141" s="16" t="s">
        <v>52</v>
      </c>
      <c r="N141" s="12" t="s">
        <v>37</v>
      </c>
      <c r="O141" s="16" t="s">
        <v>52</v>
      </c>
      <c r="P141" s="12" t="s">
        <v>37</v>
      </c>
      <c r="Q141" s="16" t="s">
        <v>52</v>
      </c>
      <c r="R141" s="12" t="s">
        <v>37</v>
      </c>
      <c r="S141" s="16" t="s">
        <v>52</v>
      </c>
      <c r="T141" s="12" t="s">
        <v>37</v>
      </c>
      <c r="U141" s="16" t="s">
        <v>52</v>
      </c>
      <c r="V141" s="12" t="s">
        <v>37</v>
      </c>
      <c r="W141" s="16" t="s">
        <v>52</v>
      </c>
      <c r="X141" s="12" t="s">
        <v>37</v>
      </c>
      <c r="Y141" s="16" t="s">
        <v>52</v>
      </c>
      <c r="Z141" s="12" t="s">
        <v>37</v>
      </c>
      <c r="AA141" s="16" t="s">
        <v>52</v>
      </c>
      <c r="AB141" s="12" t="s">
        <v>37</v>
      </c>
      <c r="AC141" s="16" t="s">
        <v>52</v>
      </c>
      <c r="AD141" s="12" t="s">
        <v>37</v>
      </c>
      <c r="AE141" s="16" t="s">
        <v>52</v>
      </c>
      <c r="AF141" s="4" t="s">
        <v>37</v>
      </c>
    </row>
    <row r="142" spans="1:32" ht="12.75">
      <c r="A142" s="4" t="s">
        <v>93</v>
      </c>
      <c r="B142" s="4" t="s">
        <v>37</v>
      </c>
      <c r="C142" s="8">
        <v>0</v>
      </c>
      <c r="D142" s="12" t="s">
        <v>37</v>
      </c>
      <c r="E142" s="8">
        <f>(+E122-C122)/2</f>
        <v>0</v>
      </c>
      <c r="F142" s="12" t="s">
        <v>37</v>
      </c>
      <c r="G142" s="8"/>
      <c r="H142" s="4" t="s">
        <v>37</v>
      </c>
      <c r="I142" s="8">
        <f>(I122-C122)/2</f>
        <v>0</v>
      </c>
      <c r="J142" s="12" t="s">
        <v>37</v>
      </c>
      <c r="K142" s="8">
        <f>(K122-I122)/2</f>
        <v>0</v>
      </c>
      <c r="L142" s="4" t="s">
        <v>37</v>
      </c>
      <c r="M142" s="8">
        <f>(M122-K122)/2</f>
        <v>0</v>
      </c>
      <c r="N142" s="12" t="s">
        <v>37</v>
      </c>
      <c r="O142" s="8">
        <f>(O122-M122)/2</f>
        <v>0</v>
      </c>
      <c r="P142" s="12" t="s">
        <v>37</v>
      </c>
      <c r="Q142" s="8">
        <f>(Q122-O122)/2</f>
        <v>0</v>
      </c>
      <c r="R142" s="12" t="s">
        <v>37</v>
      </c>
      <c r="S142" s="8">
        <f>(S122-Q122)/2</f>
        <v>0</v>
      </c>
      <c r="T142" s="12" t="s">
        <v>37</v>
      </c>
      <c r="U142" s="8">
        <f>(U122-S122)/2</f>
        <v>0</v>
      </c>
      <c r="V142" s="12" t="s">
        <v>37</v>
      </c>
      <c r="W142" s="8">
        <f>(W122-U122)/2</f>
        <v>0</v>
      </c>
      <c r="X142" s="12" t="s">
        <v>37</v>
      </c>
      <c r="Y142" s="8">
        <f>(Y122-W122)/2</f>
        <v>0</v>
      </c>
      <c r="Z142" s="12" t="s">
        <v>37</v>
      </c>
      <c r="AA142" s="8">
        <f>(AA122-Y122)/2</f>
        <v>0</v>
      </c>
      <c r="AB142" s="12" t="s">
        <v>37</v>
      </c>
      <c r="AC142" s="8">
        <f>(AC122-AA122)/2</f>
        <v>0</v>
      </c>
      <c r="AD142" s="12" t="s">
        <v>37</v>
      </c>
      <c r="AE142" s="8">
        <f>(AE122-AC122)/2</f>
        <v>0</v>
      </c>
      <c r="AF142" s="4" t="s">
        <v>37</v>
      </c>
    </row>
    <row r="143" spans="1:32" ht="12.75">
      <c r="A143" s="15" t="s">
        <v>52</v>
      </c>
      <c r="B143" s="15" t="s">
        <v>52</v>
      </c>
      <c r="C143" s="15" t="s">
        <v>52</v>
      </c>
      <c r="D143" s="15" t="s">
        <v>52</v>
      </c>
      <c r="E143" s="15" t="s">
        <v>52</v>
      </c>
      <c r="F143" s="15" t="s">
        <v>52</v>
      </c>
      <c r="G143" s="15" t="s">
        <v>52</v>
      </c>
      <c r="H143" s="15" t="s">
        <v>52</v>
      </c>
      <c r="I143" s="15" t="s">
        <v>52</v>
      </c>
      <c r="J143" s="15" t="s">
        <v>52</v>
      </c>
      <c r="K143" s="15" t="s">
        <v>52</v>
      </c>
      <c r="L143" s="15" t="s">
        <v>52</v>
      </c>
      <c r="M143" s="15" t="s">
        <v>52</v>
      </c>
      <c r="N143" s="15" t="s">
        <v>52</v>
      </c>
      <c r="O143" s="15" t="s">
        <v>52</v>
      </c>
      <c r="P143" s="15" t="s">
        <v>52</v>
      </c>
      <c r="Q143" s="15" t="s">
        <v>52</v>
      </c>
      <c r="R143" s="15" t="s">
        <v>52</v>
      </c>
      <c r="S143" s="15" t="s">
        <v>52</v>
      </c>
      <c r="T143" s="15" t="s">
        <v>52</v>
      </c>
      <c r="U143" s="15" t="s">
        <v>52</v>
      </c>
      <c r="V143" s="15" t="s">
        <v>52</v>
      </c>
      <c r="W143" s="15" t="s">
        <v>52</v>
      </c>
      <c r="X143" s="15" t="s">
        <v>52</v>
      </c>
      <c r="Y143" s="15" t="s">
        <v>52</v>
      </c>
      <c r="Z143" s="15" t="s">
        <v>52</v>
      </c>
      <c r="AA143" s="15" t="s">
        <v>52</v>
      </c>
      <c r="AB143" s="15" t="s">
        <v>52</v>
      </c>
      <c r="AC143" s="15" t="s">
        <v>52</v>
      </c>
      <c r="AD143" s="15" t="s">
        <v>52</v>
      </c>
      <c r="AE143" s="15" t="s">
        <v>52</v>
      </c>
      <c r="AF143" s="15" t="s">
        <v>52</v>
      </c>
    </row>
    <row r="144" spans="1:32">
      <c r="A144" s="42"/>
      <c r="B144" s="42"/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</row>
    <row r="145" spans="1:32">
      <c r="A145" s="42"/>
      <c r="B145" s="42"/>
      <c r="C145" s="42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60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</row>
    <row r="146" spans="1:32">
      <c r="A146" s="42"/>
      <c r="B146" s="42"/>
      <c r="C146" s="42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</row>
    <row r="147" spans="1:32">
      <c r="A147" s="42"/>
      <c r="B147" s="42"/>
      <c r="C147" s="42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</row>
    <row r="148" spans="1:32">
      <c r="A148" s="42"/>
      <c r="B148" s="42"/>
      <c r="C148" s="42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</row>
    <row r="149" spans="1:32">
      <c r="A149" s="42"/>
      <c r="B149" s="42"/>
      <c r="C149" s="42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</row>
    <row r="150" spans="1:32">
      <c r="A150" s="42"/>
      <c r="B150" s="42"/>
      <c r="C150" s="42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</row>
    <row r="151" spans="1:32">
      <c r="A151" s="42"/>
      <c r="B151" s="42"/>
      <c r="C151" s="42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</row>
    <row r="152" spans="1:32">
      <c r="A152" s="42"/>
      <c r="B152" s="42"/>
      <c r="C152" s="42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</row>
    <row r="153" spans="1:32">
      <c r="A153" s="42"/>
      <c r="B153" s="42"/>
      <c r="C153" s="42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</row>
    <row r="154" spans="1:32">
      <c r="A154" s="42"/>
      <c r="B154" s="42"/>
      <c r="C154" s="42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</row>
    <row r="155" spans="1:32">
      <c r="A155" s="42"/>
      <c r="B155" s="42"/>
      <c r="C155" s="42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</row>
    <row r="156" spans="1:32">
      <c r="A156" s="42"/>
      <c r="B156" s="42"/>
      <c r="C156" s="42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</row>
    <row r="157" spans="1:32">
      <c r="A157" s="42"/>
      <c r="B157" s="42"/>
      <c r="C157" s="42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</row>
    <row r="158" spans="1:32">
      <c r="A158" s="42"/>
      <c r="B158" s="42"/>
      <c r="C158" s="42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</row>
    <row r="159" spans="1:32">
      <c r="A159" s="42"/>
      <c r="B159" s="42"/>
      <c r="C159" s="42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</row>
    <row r="160" spans="1:32">
      <c r="A160" s="42"/>
      <c r="B160" s="42"/>
      <c r="C160" s="42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</row>
    <row r="161" spans="1:32">
      <c r="A161" s="42"/>
      <c r="B161" s="42"/>
      <c r="C161" s="42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</row>
    <row r="162" spans="1:32">
      <c r="A162" s="42"/>
      <c r="B162" s="42"/>
      <c r="C162" s="42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</row>
    <row r="163" spans="1:32">
      <c r="A163" s="42"/>
      <c r="B163" s="42"/>
      <c r="C163" s="42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</row>
    <row r="164" spans="1:32">
      <c r="A164" s="42"/>
      <c r="B164" s="42"/>
      <c r="C164" s="42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</row>
    <row r="165" spans="1:32">
      <c r="A165" s="42"/>
      <c r="B165" s="42"/>
      <c r="C165" s="42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</row>
    <row r="166" spans="1:32">
      <c r="A166" s="42"/>
      <c r="B166" s="42"/>
      <c r="C166" s="42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</row>
    <row r="167" spans="1:32">
      <c r="A167" s="42"/>
      <c r="B167" s="42"/>
      <c r="C167" s="42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</row>
    <row r="168" spans="1:32">
      <c r="A168" s="42"/>
      <c r="B168" s="42"/>
      <c r="C168" s="42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</row>
    <row r="169" spans="1:32">
      <c r="A169" s="42"/>
      <c r="B169" s="42"/>
      <c r="C169" s="42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</row>
    <row r="170" spans="1:32">
      <c r="A170" s="42"/>
      <c r="B170" s="42"/>
      <c r="C170" s="42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</row>
    <row r="171" spans="1:32">
      <c r="A171" s="42"/>
      <c r="B171" s="42"/>
      <c r="C171" s="42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</row>
    <row r="190" spans="17:17">
      <c r="Q190" s="53" t="s">
        <v>104</v>
      </c>
    </row>
    <row r="395" spans="17:17">
      <c r="Q395" s="53" t="s">
        <v>35</v>
      </c>
    </row>
    <row r="1005" spans="1:2">
      <c r="A1005" s="53" t="s">
        <v>106</v>
      </c>
      <c r="B1005" s="53" t="s">
        <v>107</v>
      </c>
    </row>
    <row r="1007" spans="1:2">
      <c r="A1007" s="53" t="s">
        <v>108</v>
      </c>
      <c r="B1007" s="53" t="s">
        <v>109</v>
      </c>
    </row>
    <row r="1012" spans="1:4">
      <c r="A1012" s="53" t="s">
        <v>110</v>
      </c>
      <c r="B1012" s="53" t="s">
        <v>111</v>
      </c>
    </row>
    <row r="1013" spans="1:4">
      <c r="B1013" s="53" t="s">
        <v>112</v>
      </c>
      <c r="D1013" s="53" t="s">
        <v>113</v>
      </c>
    </row>
    <row r="1014" spans="1:4">
      <c r="B1014" s="53" t="s">
        <v>114</v>
      </c>
    </row>
    <row r="1015" spans="1:4">
      <c r="B1015" s="53" t="s">
        <v>115</v>
      </c>
    </row>
    <row r="1016" spans="1:4">
      <c r="B1016" s="53" t="s">
        <v>116</v>
      </c>
    </row>
    <row r="1017" spans="1:4">
      <c r="B1017" s="53" t="s">
        <v>117</v>
      </c>
    </row>
    <row r="1018" spans="1:4">
      <c r="B1018" s="53" t="s">
        <v>118</v>
      </c>
    </row>
    <row r="1019" spans="1:4">
      <c r="B1019" s="53" t="s">
        <v>119</v>
      </c>
    </row>
    <row r="1020" spans="1:4">
      <c r="B1020" s="53" t="s">
        <v>120</v>
      </c>
    </row>
    <row r="1021" spans="1:4">
      <c r="B1021" s="53" t="s">
        <v>121</v>
      </c>
    </row>
  </sheetData>
  <sheetProtection password="CA69" sheet="1"/>
  <phoneticPr fontId="6" type="noConversion"/>
  <pageMargins left="0.75" right="0.75" top="1" bottom="1" header="0.5" footer="0.5"/>
  <pageSetup scale="55" orientation="portrait" r:id="rId1"/>
  <headerFooter alignWithMargins="0"/>
  <rowBreaks count="3" manualBreakCount="3">
    <brk id="85" max="16383" man="1"/>
    <brk id="176" max="31" man="1"/>
    <brk id="203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16</vt:i4>
      </vt:variant>
    </vt:vector>
  </HeadingPairs>
  <TitlesOfParts>
    <vt:vector size="20" baseType="lpstr">
      <vt:lpstr>Data Entry</vt:lpstr>
      <vt:lpstr>Count the Cost</vt:lpstr>
      <vt:lpstr>Financials</vt:lpstr>
      <vt:lpstr>Computations</vt:lpstr>
      <vt:lpstr>\F</vt:lpstr>
      <vt:lpstr>\N</vt:lpstr>
      <vt:lpstr>\O</vt:lpstr>
      <vt:lpstr>\S</vt:lpstr>
      <vt:lpstr>BUDGET</vt:lpstr>
      <vt:lpstr>DATA</vt:lpstr>
      <vt:lpstr>PLAN_1</vt:lpstr>
      <vt:lpstr>PLAN_2</vt:lpstr>
      <vt:lpstr>PLAN_3</vt:lpstr>
      <vt:lpstr>PLAN_4</vt:lpstr>
      <vt:lpstr>PLAN_5</vt:lpstr>
      <vt:lpstr>Computations!Print_Area</vt:lpstr>
      <vt:lpstr>'Count the Cost'!Print_Area</vt:lpstr>
      <vt:lpstr>'Data Entry'!Print_Area</vt:lpstr>
      <vt:lpstr>Financials!Print_Area</vt:lpstr>
      <vt:lpstr>'Count the Cost'!Print_Titles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Count the Cost</dc:title>
  <dc:subject>New Church</dc:subject>
  <dc:creator>Bill Agee</dc:creator>
  <cp:lastModifiedBy>ELIZABETH TUCKER</cp:lastModifiedBy>
  <cp:lastPrinted>2010-10-04T15:24:49Z</cp:lastPrinted>
  <dcterms:created xsi:type="dcterms:W3CDTF">2002-03-29T03:42:48Z</dcterms:created>
  <dcterms:modified xsi:type="dcterms:W3CDTF">2014-10-04T18:00:40Z</dcterms:modified>
</cp:coreProperties>
</file>