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0" windowWidth="18195" windowHeight="8475"/>
  </bookViews>
  <sheets>
    <sheet name="TotalMischief" sheetId="2" r:id="rId1"/>
    <sheet name="MusicPlayerZ" sheetId="1" r:id="rId2"/>
  </sheets>
  <calcPr calcId="144525"/>
</workbook>
</file>

<file path=xl/calcChain.xml><?xml version="1.0" encoding="utf-8"?>
<calcChain xmlns="http://schemas.openxmlformats.org/spreadsheetml/2006/main">
  <c r="E29" i="1" l="1"/>
  <c r="F26" i="1"/>
  <c r="G26" i="1" s="1"/>
  <c r="H26" i="1" s="1"/>
  <c r="D26" i="1"/>
  <c r="F21" i="1"/>
  <c r="G21" i="1" s="1"/>
  <c r="H21" i="1" s="1"/>
  <c r="D21" i="1"/>
  <c r="F28" i="1"/>
  <c r="G28" i="1" s="1"/>
  <c r="H28" i="1" s="1"/>
  <c r="D28" i="1"/>
  <c r="F25" i="1"/>
  <c r="G25" i="1" s="1"/>
  <c r="H25" i="1" s="1"/>
  <c r="D25" i="1"/>
  <c r="F24" i="1"/>
  <c r="G24" i="1" s="1"/>
  <c r="H24" i="1" s="1"/>
  <c r="D24" i="1"/>
  <c r="G23" i="1"/>
  <c r="H23" i="1" s="1"/>
  <c r="F23" i="1"/>
  <c r="D23" i="1"/>
  <c r="F27" i="1"/>
  <c r="G27" i="1" s="1"/>
  <c r="H27" i="1" s="1"/>
  <c r="D27" i="1"/>
  <c r="F22" i="1"/>
  <c r="D22" i="1"/>
  <c r="D6" i="1"/>
  <c r="D7" i="1"/>
  <c r="D8" i="1"/>
  <c r="D9" i="1"/>
  <c r="D10" i="1"/>
  <c r="D11" i="1"/>
  <c r="D12" i="1"/>
  <c r="D5" i="1"/>
  <c r="E13" i="1"/>
  <c r="F6" i="1"/>
  <c r="G6" i="1" s="1"/>
  <c r="H6" i="1" s="1"/>
  <c r="F7" i="1"/>
  <c r="G7" i="1" s="1"/>
  <c r="H7" i="1" s="1"/>
  <c r="F8" i="1"/>
  <c r="G8" i="1" s="1"/>
  <c r="H8" i="1" s="1"/>
  <c r="F9" i="1"/>
  <c r="G9" i="1" s="1"/>
  <c r="H9" i="1" s="1"/>
  <c r="F10" i="1"/>
  <c r="G10" i="1" s="1"/>
  <c r="H10" i="1" s="1"/>
  <c r="F11" i="1"/>
  <c r="F12" i="1"/>
  <c r="G12" i="1" s="1"/>
  <c r="H12" i="1" s="1"/>
  <c r="F5" i="1"/>
  <c r="G5" i="1" s="1"/>
  <c r="H5" i="1" s="1"/>
  <c r="H36" i="2"/>
  <c r="I33" i="2" s="1"/>
  <c r="F36" i="2"/>
  <c r="G33" i="2" s="1"/>
  <c r="D36" i="2"/>
  <c r="E33" i="2" s="1"/>
  <c r="B36" i="2"/>
  <c r="C33" i="2" s="1"/>
  <c r="J33" i="2" s="1"/>
  <c r="F5" i="2"/>
  <c r="F6" i="2"/>
  <c r="F7" i="2"/>
  <c r="F4" i="2"/>
  <c r="F8" i="2" s="1"/>
  <c r="C8" i="2"/>
  <c r="D8" i="2"/>
  <c r="E8" i="2"/>
  <c r="B8" i="2"/>
  <c r="F29" i="1" l="1"/>
  <c r="G22" i="1"/>
  <c r="G29" i="1" s="1"/>
  <c r="H22" i="1"/>
  <c r="F13" i="1"/>
  <c r="G11" i="1"/>
  <c r="C32" i="2"/>
  <c r="C34" i="2"/>
  <c r="E32" i="2"/>
  <c r="E34" i="2"/>
  <c r="G32" i="2"/>
  <c r="G34" i="2"/>
  <c r="I32" i="2"/>
  <c r="I34" i="2"/>
  <c r="C35" i="2"/>
  <c r="E35" i="2"/>
  <c r="G35" i="2"/>
  <c r="I35" i="2"/>
  <c r="H29" i="1" l="1"/>
  <c r="H11" i="1"/>
  <c r="G13" i="1"/>
  <c r="J34" i="2"/>
  <c r="J35" i="2"/>
  <c r="I36" i="2"/>
  <c r="G36" i="2"/>
  <c r="E36" i="2"/>
  <c r="C36" i="2"/>
  <c r="J32" i="2"/>
  <c r="H13" i="1" l="1"/>
  <c r="K32" i="2"/>
  <c r="J36" i="2"/>
  <c r="K33" i="2" s="1"/>
  <c r="K34" i="2"/>
  <c r="K35" i="2"/>
  <c r="I24" i="1" l="1"/>
  <c r="I28" i="1"/>
  <c r="I26" i="1"/>
  <c r="I23" i="1"/>
  <c r="I25" i="1"/>
  <c r="I21" i="1"/>
  <c r="I27" i="1"/>
  <c r="I22" i="1"/>
  <c r="I5" i="1"/>
  <c r="I10" i="1"/>
  <c r="I6" i="1"/>
  <c r="I7" i="1"/>
  <c r="I12" i="1"/>
  <c r="I8" i="1"/>
  <c r="I9" i="1"/>
  <c r="I11" i="1"/>
  <c r="K36" i="2"/>
  <c r="I29" i="1" l="1"/>
  <c r="I13" i="1"/>
</calcChain>
</file>

<file path=xl/sharedStrings.xml><?xml version="1.0" encoding="utf-8"?>
<sst xmlns="http://schemas.openxmlformats.org/spreadsheetml/2006/main" count="71" uniqueCount="39">
  <si>
    <t>2006 Regional Sales Summary</t>
  </si>
  <si>
    <t>1st Quarter</t>
  </si>
  <si>
    <t>2nd Quarter</t>
  </si>
  <si>
    <t>3rd Quarter</t>
  </si>
  <si>
    <t>4th Quarter</t>
  </si>
  <si>
    <t>Totals</t>
  </si>
  <si>
    <t>Northeast</t>
  </si>
  <si>
    <t>South</t>
  </si>
  <si>
    <t>Midwest</t>
  </si>
  <si>
    <t>West</t>
  </si>
  <si>
    <t>% of 1st Quarter Totals</t>
  </si>
  <si>
    <t>% of 3rd Quarter Totals</t>
  </si>
  <si>
    <t>% of 4th Quarter Totals</t>
  </si>
  <si>
    <t>% of 2nd Quarter Totals</t>
  </si>
  <si>
    <t>% of Total</t>
  </si>
  <si>
    <t>Fruit</t>
  </si>
  <si>
    <t>Cost</t>
  </si>
  <si>
    <t>Price</t>
  </si>
  <si>
    <t>Actual   2006 Sales</t>
  </si>
  <si>
    <t>Projected 2007 Sales</t>
  </si>
  <si>
    <t>Gross Sales</t>
  </si>
  <si>
    <t>Profit</t>
  </si>
  <si>
    <t>% of Profit</t>
  </si>
  <si>
    <t xml:space="preserve">Creative Zen Nano </t>
  </si>
  <si>
    <t>Apple iPod Shuffle 512MB</t>
  </si>
  <si>
    <t xml:space="preserve">Sandisk e140 Series 1GB </t>
  </si>
  <si>
    <t>Sony Walkman Bean 512MB</t>
  </si>
  <si>
    <t>iRiver Jukebox w/Color Display 512MB</t>
  </si>
  <si>
    <t>Apple iPod nano 1GB</t>
  </si>
  <si>
    <t>Creative Labs Zen Micro 6GB</t>
  </si>
  <si>
    <t>Toshiba Silver 20GB</t>
  </si>
  <si>
    <t>MusicPlayerz Sales Forecast</t>
  </si>
  <si>
    <t>Percentage (%) of Totals</t>
  </si>
  <si>
    <t>Meagan Frances Ayers, BUAD 6800-901, HW #3</t>
  </si>
  <si>
    <t>Executive Summary:</t>
  </si>
  <si>
    <t>Northeast produces the highest yield at 47.29% of the years total sales.  Midwest produces the lowest yield at only 12.9% if sales for the 2006 year.  South and West are evenly matched at roughly 20% of the years sales.  The company should not drop any of the lines becuase all the lines are currently profitable and generating revenue.</t>
  </si>
  <si>
    <t>Profit Margin</t>
  </si>
  <si>
    <t>The Apple iPod nano 1GB is projected to be the most profitable product in 2007 despite the fact that the sales price is not the highest of all the products.  This is due to the fact that the product yields a high profit margin and the projected sales are the highest of any other product.  While some product yield a lower %of profit, none of the lines should be dropped since they are all profitable and generate money for the company.</t>
  </si>
  <si>
    <t>MusicPlayerz Sales Forecast - Copied and Sorted By % of Profit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</si>
</sst>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164" formatCode="0.0%"/>
  </numFmts>
  <fonts count="11" x14ac:knownFonts="1">
    <font>
      <sz val="11"/>
      <color theme="1"/>
      <name val="Calibri"/>
      <family val="2"/>
      <scheme val="minor"/>
    </font>
    <font>
      <sz val="11"/>
      <color theme="1"/>
      <name val="Calibri"/>
      <family val="2"/>
      <scheme val="minor"/>
    </font>
    <font>
      <sz val="11"/>
      <color theme="1"/>
      <name val="Arial"/>
      <family val="2"/>
    </font>
    <font>
      <u/>
      <sz val="10"/>
      <color indexed="12"/>
      <name val="Arial"/>
      <family val="2"/>
    </font>
    <font>
      <b/>
      <sz val="11"/>
      <name val="Arial"/>
      <family val="2"/>
    </font>
    <font>
      <sz val="11"/>
      <name val="Arial"/>
      <family val="2"/>
    </font>
    <font>
      <b/>
      <i/>
      <sz val="11"/>
      <name val="Arial"/>
      <family val="2"/>
    </font>
    <font>
      <b/>
      <sz val="11"/>
      <color theme="1"/>
      <name val="Arial"/>
      <family val="2"/>
    </font>
    <font>
      <i/>
      <sz val="11"/>
      <name val="Arial"/>
      <family val="2"/>
    </font>
    <font>
      <b/>
      <sz val="16"/>
      <name val="Arial"/>
      <family val="2"/>
    </font>
    <font>
      <sz val="8"/>
      <color theme="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0">
    <border>
      <left/>
      <right/>
      <top/>
      <bottom/>
      <diagonal/>
    </border>
    <border>
      <left/>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58">
    <xf numFmtId="0" fontId="0" fillId="0" borderId="0" xfId="0"/>
    <xf numFmtId="0" fontId="2" fillId="0" borderId="0" xfId="0" applyFont="1"/>
    <xf numFmtId="44" fontId="2" fillId="0" borderId="0" xfId="1" applyFont="1"/>
    <xf numFmtId="44" fontId="5" fillId="0" borderId="0" xfId="1" applyFont="1"/>
    <xf numFmtId="44" fontId="5" fillId="0" borderId="1" xfId="1" applyFont="1" applyBorder="1"/>
    <xf numFmtId="0" fontId="2" fillId="0" borderId="0" xfId="0" applyFont="1" applyAlignment="1">
      <alignment horizontal="left"/>
    </xf>
    <xf numFmtId="0" fontId="4"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0" borderId="0" xfId="0" applyFont="1" applyAlignment="1">
      <alignment horizontal="center" vertical="center" wrapText="1"/>
    </xf>
    <xf numFmtId="10" fontId="2" fillId="0" borderId="0" xfId="2" applyNumberFormat="1" applyFont="1" applyAlignment="1">
      <alignment horizontal="center"/>
    </xf>
    <xf numFmtId="44" fontId="4" fillId="0" borderId="4" xfId="1" applyFont="1" applyBorder="1"/>
    <xf numFmtId="9" fontId="7" fillId="0" borderId="1" xfId="2" applyNumberFormat="1" applyFont="1" applyBorder="1" applyAlignment="1">
      <alignment horizontal="center"/>
    </xf>
    <xf numFmtId="44" fontId="4" fillId="0" borderId="1" xfId="1" applyFont="1" applyBorder="1"/>
    <xf numFmtId="0" fontId="7" fillId="0" borderId="0" xfId="0" applyFont="1"/>
    <xf numFmtId="0" fontId="7" fillId="0" borderId="0" xfId="0" applyFont="1" applyAlignment="1">
      <alignment horizontal="left" wrapText="1"/>
    </xf>
    <xf numFmtId="0" fontId="2" fillId="0" borderId="0" xfId="0" applyFont="1" applyAlignment="1">
      <alignment vertical="top" wrapText="1"/>
    </xf>
    <xf numFmtId="0" fontId="2" fillId="0" borderId="0" xfId="0" applyFont="1" applyAlignment="1">
      <alignment horizontal="left" vertical="top"/>
    </xf>
    <xf numFmtId="41" fontId="2" fillId="0" borderId="0" xfId="0" applyNumberFormat="1" applyFont="1"/>
    <xf numFmtId="42" fontId="2" fillId="0" borderId="0" xfId="0" applyNumberFormat="1" applyFont="1"/>
    <xf numFmtId="164" fontId="2" fillId="0" borderId="0" xfId="2" applyNumberFormat="1" applyFont="1"/>
    <xf numFmtId="164" fontId="2" fillId="0" borderId="0" xfId="2" applyNumberFormat="1" applyFont="1" applyBorder="1"/>
    <xf numFmtId="0" fontId="2" fillId="0" borderId="1" xfId="0" applyFont="1" applyBorder="1"/>
    <xf numFmtId="164" fontId="2" fillId="0" borderId="1" xfId="2" applyNumberFormat="1" applyFont="1" applyBorder="1"/>
    <xf numFmtId="0" fontId="2" fillId="0" borderId="0" xfId="0" applyFont="1" applyBorder="1"/>
    <xf numFmtId="44" fontId="2" fillId="0" borderId="0" xfId="1" applyFont="1" applyBorder="1"/>
    <xf numFmtId="41" fontId="2" fillId="0" borderId="0" xfId="0" applyNumberFormat="1" applyFont="1" applyBorder="1"/>
    <xf numFmtId="42" fontId="2" fillId="0" borderId="0" xfId="0" applyNumberFormat="1" applyFont="1" applyBorder="1"/>
    <xf numFmtId="0" fontId="10" fillId="0" borderId="0" xfId="0" applyFont="1" applyAlignment="1"/>
    <xf numFmtId="0" fontId="7" fillId="0" borderId="0" xfId="0" applyFont="1" applyAlignment="1">
      <alignment horizontal="right"/>
    </xf>
    <xf numFmtId="0" fontId="4" fillId="2" borderId="1" xfId="0" applyFont="1" applyFill="1" applyBorder="1" applyAlignment="1">
      <alignment horizontal="center" vertical="center"/>
    </xf>
    <xf numFmtId="44" fontId="4" fillId="2" borderId="1" xfId="0" applyNumberFormat="1" applyFont="1" applyFill="1" applyBorder="1" applyAlignment="1">
      <alignment horizontal="center" vertical="center"/>
    </xf>
    <xf numFmtId="4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3" applyFont="1" applyAlignment="1" applyProtection="1"/>
    <xf numFmtId="0" fontId="4" fillId="0" borderId="1" xfId="0" applyFont="1" applyBorder="1" applyAlignment="1">
      <alignment horizontal="left" indent="1"/>
    </xf>
    <xf numFmtId="41" fontId="5" fillId="0" borderId="1" xfId="0" applyNumberFormat="1" applyFont="1" applyBorder="1"/>
    <xf numFmtId="42" fontId="5" fillId="0" borderId="1" xfId="0" applyNumberFormat="1" applyFont="1" applyBorder="1"/>
    <xf numFmtId="42" fontId="4" fillId="0" borderId="1" xfId="0" applyNumberFormat="1" applyFont="1" applyFill="1" applyBorder="1"/>
    <xf numFmtId="0" fontId="5" fillId="0" borderId="0" xfId="3" applyFont="1" applyBorder="1" applyAlignment="1" applyProtection="1"/>
    <xf numFmtId="0" fontId="8" fillId="0" borderId="3" xfId="0" applyFont="1" applyBorder="1" applyAlignment="1">
      <alignment horizontal="left"/>
    </xf>
    <xf numFmtId="0" fontId="5" fillId="0" borderId="2" xfId="0" applyFont="1" applyBorder="1" applyAlignment="1">
      <alignment horizontal="left"/>
    </xf>
    <xf numFmtId="0" fontId="4" fillId="0" borderId="2" xfId="0" applyFont="1" applyBorder="1" applyAlignment="1">
      <alignment horizontal="center"/>
    </xf>
    <xf numFmtId="44" fontId="5" fillId="0" borderId="0" xfId="1" applyFont="1" applyBorder="1"/>
    <xf numFmtId="10" fontId="7" fillId="0" borderId="7" xfId="2" applyNumberFormat="1" applyFont="1" applyBorder="1" applyAlignment="1">
      <alignment horizontal="center"/>
    </xf>
    <xf numFmtId="9" fontId="7" fillId="0" borderId="4" xfId="2" applyFont="1" applyBorder="1" applyAlignment="1">
      <alignment horizontal="center"/>
    </xf>
    <xf numFmtId="0" fontId="6" fillId="0" borderId="8" xfId="0" applyFont="1" applyBorder="1" applyAlignment="1">
      <alignment horizontal="right"/>
    </xf>
    <xf numFmtId="10" fontId="2" fillId="0" borderId="0" xfId="2" applyNumberFormat="1" applyFont="1" applyBorder="1" applyAlignment="1">
      <alignment horizontal="center"/>
    </xf>
    <xf numFmtId="0" fontId="4" fillId="0" borderId="9" xfId="0" applyFont="1" applyBorder="1" applyAlignment="1">
      <alignment horizontal="left"/>
    </xf>
    <xf numFmtId="0" fontId="4" fillId="0" borderId="3" xfId="0" applyFont="1" applyBorder="1" applyAlignment="1">
      <alignment horizontal="left"/>
    </xf>
    <xf numFmtId="0" fontId="4" fillId="0" borderId="6" xfId="0" applyFont="1" applyBorder="1" applyAlignment="1">
      <alignment horizontal="left"/>
    </xf>
    <xf numFmtId="0" fontId="6" fillId="0" borderId="5" xfId="0" applyFont="1" applyBorder="1" applyAlignment="1">
      <alignment horizontal="left" indent="1"/>
    </xf>
    <xf numFmtId="0" fontId="2" fillId="0" borderId="0" xfId="0" applyFont="1" applyAlignment="1">
      <alignment horizontal="left" vertical="top" wrapText="1"/>
    </xf>
    <xf numFmtId="0" fontId="4" fillId="0" borderId="0" xfId="0" applyFont="1" applyAlignment="1">
      <alignment horizontal="center" vertical="center"/>
    </xf>
    <xf numFmtId="0" fontId="7" fillId="0" borderId="0" xfId="0" applyFont="1" applyAlignment="1">
      <alignment horizontal="center" vertical="center"/>
    </xf>
    <xf numFmtId="0" fontId="0" fillId="0" borderId="0" xfId="0" applyFont="1" applyAlignment="1">
      <alignment horizontal="right"/>
    </xf>
    <xf numFmtId="0" fontId="9" fillId="0" borderId="0" xfId="0" applyFont="1" applyAlignment="1">
      <alignment horizontal="center" vertical="center"/>
    </xf>
    <xf numFmtId="0" fontId="2" fillId="0" borderId="0" xfId="0" applyFont="1" applyAlignment="1">
      <alignment horizontal="right"/>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2006 Regional Sales Summary</a:t>
            </a:r>
          </a:p>
        </c:rich>
      </c:tx>
      <c:layout/>
      <c:overlay val="0"/>
    </c:title>
    <c:autoTitleDeleted val="0"/>
    <c:plotArea>
      <c:layout/>
      <c:barChart>
        <c:barDir val="col"/>
        <c:grouping val="clustered"/>
        <c:varyColors val="0"/>
        <c:ser>
          <c:idx val="0"/>
          <c:order val="0"/>
          <c:tx>
            <c:strRef>
              <c:f>TotalMischief!$A$4</c:f>
              <c:strCache>
                <c:ptCount val="1"/>
                <c:pt idx="0">
                  <c:v>Northeast</c:v>
                </c:pt>
              </c:strCache>
            </c:strRef>
          </c:tx>
          <c:invertIfNegative val="0"/>
          <c:cat>
            <c:strRef>
              <c:f>TotalMischief!$B$3:$E$3</c:f>
              <c:strCache>
                <c:ptCount val="4"/>
                <c:pt idx="0">
                  <c:v>1st Quarter</c:v>
                </c:pt>
                <c:pt idx="1">
                  <c:v>2nd Quarter</c:v>
                </c:pt>
                <c:pt idx="2">
                  <c:v>3rd Quarter</c:v>
                </c:pt>
                <c:pt idx="3">
                  <c:v>4th Quarter</c:v>
                </c:pt>
              </c:strCache>
            </c:strRef>
          </c:cat>
          <c:val>
            <c:numRef>
              <c:f>TotalMischief!$B$4:$E$4</c:f>
              <c:numCache>
                <c:formatCode>_("$"* #,##0.00_);_("$"* \(#,##0.00\);_("$"* "-"??_);_(@_)</c:formatCode>
                <c:ptCount val="4"/>
                <c:pt idx="0">
                  <c:v>119700</c:v>
                </c:pt>
                <c:pt idx="1">
                  <c:v>125100</c:v>
                </c:pt>
                <c:pt idx="2">
                  <c:v>133400</c:v>
                </c:pt>
                <c:pt idx="3">
                  <c:v>139500</c:v>
                </c:pt>
              </c:numCache>
            </c:numRef>
          </c:val>
        </c:ser>
        <c:ser>
          <c:idx val="1"/>
          <c:order val="1"/>
          <c:tx>
            <c:strRef>
              <c:f>TotalMischief!$A$5</c:f>
              <c:strCache>
                <c:ptCount val="1"/>
                <c:pt idx="0">
                  <c:v>South</c:v>
                </c:pt>
              </c:strCache>
            </c:strRef>
          </c:tx>
          <c:invertIfNegative val="0"/>
          <c:cat>
            <c:strRef>
              <c:f>TotalMischief!$B$3:$E$3</c:f>
              <c:strCache>
                <c:ptCount val="4"/>
                <c:pt idx="0">
                  <c:v>1st Quarter</c:v>
                </c:pt>
                <c:pt idx="1">
                  <c:v>2nd Quarter</c:v>
                </c:pt>
                <c:pt idx="2">
                  <c:v>3rd Quarter</c:v>
                </c:pt>
                <c:pt idx="3">
                  <c:v>4th Quarter</c:v>
                </c:pt>
              </c:strCache>
            </c:strRef>
          </c:cat>
          <c:val>
            <c:numRef>
              <c:f>TotalMischief!$B$5:$E$5</c:f>
              <c:numCache>
                <c:formatCode>_("$"* #,##0.00_);_("$"* \(#,##0.00\);_("$"* "-"??_);_(@_)</c:formatCode>
                <c:ptCount val="4"/>
                <c:pt idx="0">
                  <c:v>48900</c:v>
                </c:pt>
                <c:pt idx="1">
                  <c:v>52000</c:v>
                </c:pt>
                <c:pt idx="2">
                  <c:v>49600</c:v>
                </c:pt>
                <c:pt idx="3">
                  <c:v>54500</c:v>
                </c:pt>
              </c:numCache>
            </c:numRef>
          </c:val>
        </c:ser>
        <c:ser>
          <c:idx val="2"/>
          <c:order val="2"/>
          <c:tx>
            <c:strRef>
              <c:f>TotalMischief!$A$6</c:f>
              <c:strCache>
                <c:ptCount val="1"/>
                <c:pt idx="0">
                  <c:v>Midwest</c:v>
                </c:pt>
              </c:strCache>
            </c:strRef>
          </c:tx>
          <c:invertIfNegative val="0"/>
          <c:cat>
            <c:strRef>
              <c:f>TotalMischief!$B$3:$E$3</c:f>
              <c:strCache>
                <c:ptCount val="4"/>
                <c:pt idx="0">
                  <c:v>1st Quarter</c:v>
                </c:pt>
                <c:pt idx="1">
                  <c:v>2nd Quarter</c:v>
                </c:pt>
                <c:pt idx="2">
                  <c:v>3rd Quarter</c:v>
                </c:pt>
                <c:pt idx="3">
                  <c:v>4th Quarter</c:v>
                </c:pt>
              </c:strCache>
            </c:strRef>
          </c:cat>
          <c:val>
            <c:numRef>
              <c:f>TotalMischief!$B$6:$E$6</c:f>
              <c:numCache>
                <c:formatCode>_("$"* #,##0.00_);_("$"* \(#,##0.00\);_("$"* "-"??_);_(@_)</c:formatCode>
                <c:ptCount val="4"/>
                <c:pt idx="0">
                  <c:v>34600</c:v>
                </c:pt>
                <c:pt idx="1">
                  <c:v>32200</c:v>
                </c:pt>
                <c:pt idx="2">
                  <c:v>47000</c:v>
                </c:pt>
                <c:pt idx="3">
                  <c:v>45900</c:v>
                </c:pt>
              </c:numCache>
            </c:numRef>
          </c:val>
        </c:ser>
        <c:ser>
          <c:idx val="3"/>
          <c:order val="3"/>
          <c:tx>
            <c:strRef>
              <c:f>TotalMischief!$A$7</c:f>
              <c:strCache>
                <c:ptCount val="1"/>
                <c:pt idx="0">
                  <c:v>West</c:v>
                </c:pt>
              </c:strCache>
            </c:strRef>
          </c:tx>
          <c:invertIfNegative val="0"/>
          <c:cat>
            <c:strRef>
              <c:f>TotalMischief!$B$3:$E$3</c:f>
              <c:strCache>
                <c:ptCount val="4"/>
                <c:pt idx="0">
                  <c:v>1st Quarter</c:v>
                </c:pt>
                <c:pt idx="1">
                  <c:v>2nd Quarter</c:v>
                </c:pt>
                <c:pt idx="2">
                  <c:v>3rd Quarter</c:v>
                </c:pt>
                <c:pt idx="3">
                  <c:v>4th Quarter</c:v>
                </c:pt>
              </c:strCache>
            </c:strRef>
          </c:cat>
          <c:val>
            <c:numRef>
              <c:f>TotalMischief!$B$7:$E$7</c:f>
              <c:numCache>
                <c:formatCode>_("$"* #,##0.00_);_("$"* \(#,##0.00\);_("$"* "-"??_);_(@_)</c:formatCode>
                <c:ptCount val="4"/>
                <c:pt idx="0">
                  <c:v>56200</c:v>
                </c:pt>
                <c:pt idx="1">
                  <c:v>49000</c:v>
                </c:pt>
                <c:pt idx="2">
                  <c:v>52000</c:v>
                </c:pt>
                <c:pt idx="3">
                  <c:v>51300</c:v>
                </c:pt>
              </c:numCache>
            </c:numRef>
          </c:val>
        </c:ser>
        <c:dLbls>
          <c:showLegendKey val="0"/>
          <c:showVal val="0"/>
          <c:showCatName val="0"/>
          <c:showSerName val="0"/>
          <c:showPercent val="0"/>
          <c:showBubbleSize val="0"/>
        </c:dLbls>
        <c:gapWidth val="75"/>
        <c:overlap val="-25"/>
        <c:axId val="75936512"/>
        <c:axId val="75938048"/>
      </c:barChart>
      <c:catAx>
        <c:axId val="75936512"/>
        <c:scaling>
          <c:orientation val="minMax"/>
        </c:scaling>
        <c:delete val="0"/>
        <c:axPos val="b"/>
        <c:majorTickMark val="none"/>
        <c:minorTickMark val="none"/>
        <c:tickLblPos val="nextTo"/>
        <c:crossAx val="75938048"/>
        <c:crosses val="autoZero"/>
        <c:auto val="1"/>
        <c:lblAlgn val="ctr"/>
        <c:lblOffset val="100"/>
        <c:noMultiLvlLbl val="0"/>
      </c:catAx>
      <c:valAx>
        <c:axId val="75938048"/>
        <c:scaling>
          <c:orientation val="minMax"/>
        </c:scaling>
        <c:delete val="0"/>
        <c:axPos val="l"/>
        <c:majorGridlines/>
        <c:numFmt formatCode="_(&quot;$&quot;* #,##0.00_);_(&quot;$&quot;* \(#,##0.00\);_(&quot;$&quot;* &quot;-&quot;??_);_(@_)" sourceLinked="1"/>
        <c:majorTickMark val="none"/>
        <c:minorTickMark val="none"/>
        <c:tickLblPos val="nextTo"/>
        <c:spPr>
          <a:ln w="9525">
            <a:noFill/>
          </a:ln>
        </c:spPr>
        <c:crossAx val="7593651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23813</xdr:colOff>
      <xdr:row>10</xdr:row>
      <xdr:rowOff>47625</xdr:rowOff>
    </xdr:from>
    <xdr:to>
      <xdr:col>6</xdr:col>
      <xdr:colOff>23813</xdr:colOff>
      <xdr:row>25</xdr:row>
      <xdr:rowOff>163116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zoomScale="80" zoomScaleNormal="80" workbookViewId="0">
      <selection activeCell="M12" sqref="M12"/>
    </sheetView>
  </sheetViews>
  <sheetFormatPr defaultRowHeight="14.25" x14ac:dyDescent="0.2"/>
  <cols>
    <col min="1" max="1" width="15.140625" style="5" customWidth="1"/>
    <col min="2" max="2" width="15.140625" style="1" bestFit="1" customWidth="1"/>
    <col min="3" max="3" width="16.42578125" style="1" customWidth="1"/>
    <col min="4" max="4" width="15.140625" style="1" bestFit="1" customWidth="1"/>
    <col min="5" max="5" width="16.28515625" style="1" customWidth="1"/>
    <col min="6" max="6" width="17" style="1" bestFit="1" customWidth="1"/>
    <col min="7" max="7" width="16" style="1" customWidth="1"/>
    <col min="8" max="8" width="15.140625" style="1" customWidth="1"/>
    <col min="9" max="9" width="15.85546875" style="1" customWidth="1"/>
    <col min="10" max="10" width="15.140625" style="1" customWidth="1"/>
    <col min="11" max="11" width="11.140625" style="1" bestFit="1" customWidth="1"/>
    <col min="12" max="16384" width="9.140625" style="1"/>
  </cols>
  <sheetData>
    <row r="1" spans="1:6" ht="30.75" customHeight="1" x14ac:dyDescent="0.2">
      <c r="A1" s="53" t="s">
        <v>0</v>
      </c>
      <c r="B1" s="53"/>
      <c r="C1" s="53"/>
      <c r="D1" s="53"/>
      <c r="E1" s="53"/>
      <c r="F1" s="53"/>
    </row>
    <row r="3" spans="1:6" ht="15" x14ac:dyDescent="0.25">
      <c r="A3" s="41"/>
      <c r="B3" s="42" t="s">
        <v>1</v>
      </c>
      <c r="C3" s="42" t="s">
        <v>2</v>
      </c>
      <c r="D3" s="42" t="s">
        <v>3</v>
      </c>
      <c r="E3" s="42" t="s">
        <v>4</v>
      </c>
      <c r="F3" s="42" t="s">
        <v>5</v>
      </c>
    </row>
    <row r="4" spans="1:6" ht="15" x14ac:dyDescent="0.25">
      <c r="A4" s="48" t="s">
        <v>6</v>
      </c>
      <c r="B4" s="3">
        <v>119700</v>
      </c>
      <c r="C4" s="3">
        <v>125100</v>
      </c>
      <c r="D4" s="3">
        <v>133400</v>
      </c>
      <c r="E4" s="3">
        <v>139500</v>
      </c>
      <c r="F4" s="3">
        <f>SUM(B4:E4)</f>
        <v>517700</v>
      </c>
    </row>
    <row r="5" spans="1:6" ht="15" x14ac:dyDescent="0.25">
      <c r="A5" s="49" t="s">
        <v>7</v>
      </c>
      <c r="B5" s="3">
        <v>48900</v>
      </c>
      <c r="C5" s="3">
        <v>52000</v>
      </c>
      <c r="D5" s="3">
        <v>49600</v>
      </c>
      <c r="E5" s="3">
        <v>54500</v>
      </c>
      <c r="F5" s="3">
        <f t="shared" ref="F5:F7" si="0">SUM(B5:E5)</f>
        <v>205000</v>
      </c>
    </row>
    <row r="6" spans="1:6" ht="15" x14ac:dyDescent="0.25">
      <c r="A6" s="49" t="s">
        <v>8</v>
      </c>
      <c r="B6" s="3">
        <v>34600</v>
      </c>
      <c r="C6" s="3">
        <v>32200</v>
      </c>
      <c r="D6" s="3">
        <v>47000</v>
      </c>
      <c r="E6" s="3">
        <v>45900</v>
      </c>
      <c r="F6" s="3">
        <f t="shared" si="0"/>
        <v>159700</v>
      </c>
    </row>
    <row r="7" spans="1:6" ht="15" x14ac:dyDescent="0.25">
      <c r="A7" s="50" t="s">
        <v>9</v>
      </c>
      <c r="B7" s="3">
        <v>56200</v>
      </c>
      <c r="C7" s="3">
        <v>49000</v>
      </c>
      <c r="D7" s="3">
        <v>52000</v>
      </c>
      <c r="E7" s="3">
        <v>51300</v>
      </c>
      <c r="F7" s="3">
        <f t="shared" si="0"/>
        <v>208500</v>
      </c>
    </row>
    <row r="8" spans="1:6" ht="15" thickBot="1" x14ac:dyDescent="0.25">
      <c r="A8" s="51" t="s">
        <v>5</v>
      </c>
      <c r="B8" s="4">
        <f>SUM(B4:B7)</f>
        <v>259400</v>
      </c>
      <c r="C8" s="4">
        <f t="shared" ref="C8:E8" si="1">SUM(C4:C7)</f>
        <v>258300</v>
      </c>
      <c r="D8" s="4">
        <f t="shared" si="1"/>
        <v>282000</v>
      </c>
      <c r="E8" s="4">
        <f t="shared" si="1"/>
        <v>291200</v>
      </c>
      <c r="F8" s="4">
        <f>SUM(F4:F7)</f>
        <v>1090900</v>
      </c>
    </row>
    <row r="9" spans="1:6" x14ac:dyDescent="0.2">
      <c r="B9" s="2"/>
      <c r="C9" s="2"/>
      <c r="D9" s="2"/>
      <c r="E9" s="2"/>
    </row>
    <row r="10" spans="1:6" x14ac:dyDescent="0.2">
      <c r="B10" s="2"/>
      <c r="C10" s="2"/>
      <c r="D10" s="2"/>
      <c r="E10" s="2"/>
    </row>
    <row r="11" spans="1:6" x14ac:dyDescent="0.2">
      <c r="B11" s="2"/>
      <c r="C11" s="2"/>
      <c r="D11" s="2"/>
      <c r="E11" s="2"/>
    </row>
    <row r="12" spans="1:6" x14ac:dyDescent="0.2">
      <c r="B12" s="2"/>
      <c r="C12" s="2"/>
      <c r="D12" s="2"/>
      <c r="E12" s="2"/>
    </row>
    <row r="13" spans="1:6" x14ac:dyDescent="0.2">
      <c r="B13" s="2"/>
      <c r="C13" s="2"/>
      <c r="D13" s="2"/>
      <c r="E13" s="2"/>
    </row>
    <row r="14" spans="1:6" x14ac:dyDescent="0.2">
      <c r="B14" s="2"/>
      <c r="C14" s="2"/>
      <c r="D14" s="2"/>
      <c r="E14" s="2"/>
    </row>
    <row r="29" spans="1:11" ht="33.75" customHeight="1" x14ac:dyDescent="0.2">
      <c r="A29" s="54" t="s">
        <v>32</v>
      </c>
      <c r="B29" s="54"/>
      <c r="C29" s="54"/>
      <c r="D29" s="54"/>
      <c r="E29" s="54"/>
      <c r="F29" s="54"/>
      <c r="G29" s="54"/>
      <c r="H29" s="54"/>
      <c r="I29" s="54"/>
      <c r="J29" s="54"/>
      <c r="K29" s="54"/>
    </row>
    <row r="31" spans="1:11" s="9" customFormat="1" ht="50.25" customHeight="1" x14ac:dyDescent="0.25">
      <c r="A31" s="6"/>
      <c r="B31" s="7" t="s">
        <v>1</v>
      </c>
      <c r="C31" s="8" t="s">
        <v>10</v>
      </c>
      <c r="D31" s="7" t="s">
        <v>2</v>
      </c>
      <c r="E31" s="8" t="s">
        <v>13</v>
      </c>
      <c r="F31" s="7" t="s">
        <v>3</v>
      </c>
      <c r="G31" s="8" t="s">
        <v>11</v>
      </c>
      <c r="H31" s="7" t="s">
        <v>4</v>
      </c>
      <c r="I31" s="8" t="s">
        <v>12</v>
      </c>
      <c r="J31" s="7" t="s">
        <v>5</v>
      </c>
      <c r="K31" s="8" t="s">
        <v>14</v>
      </c>
    </row>
    <row r="32" spans="1:11" ht="15" x14ac:dyDescent="0.25">
      <c r="A32" s="40" t="s">
        <v>6</v>
      </c>
      <c r="B32" s="3">
        <v>119700</v>
      </c>
      <c r="C32" s="10">
        <f>B32/$B$36</f>
        <v>0.46144949884348496</v>
      </c>
      <c r="D32" s="3">
        <v>125100</v>
      </c>
      <c r="E32" s="10">
        <f>D32/$D$36</f>
        <v>0.48432055749128922</v>
      </c>
      <c r="F32" s="3">
        <v>133400</v>
      </c>
      <c r="G32" s="10">
        <f>F32/$F$36</f>
        <v>0.47304964539007094</v>
      </c>
      <c r="H32" s="3">
        <v>139500</v>
      </c>
      <c r="I32" s="10">
        <f>H32/$H$36</f>
        <v>0.47905219780219782</v>
      </c>
      <c r="J32" s="43">
        <f>SUM(B32:E32)</f>
        <v>244800.94577005634</v>
      </c>
      <c r="K32" s="44">
        <f>J32/$J$36</f>
        <v>0.4728607302464668</v>
      </c>
    </row>
    <row r="33" spans="1:11" ht="15" x14ac:dyDescent="0.25">
      <c r="A33" s="40" t="s">
        <v>7</v>
      </c>
      <c r="B33" s="3">
        <v>48900</v>
      </c>
      <c r="C33" s="10">
        <f t="shared" ref="C33:C35" si="2">B33/$B$36</f>
        <v>0.18851195065535853</v>
      </c>
      <c r="D33" s="3">
        <v>52000</v>
      </c>
      <c r="E33" s="10">
        <f t="shared" ref="E33:E35" si="3">D33/$D$36</f>
        <v>0.20131629887727448</v>
      </c>
      <c r="F33" s="3">
        <v>49600</v>
      </c>
      <c r="G33" s="10">
        <f t="shared" ref="G33:G35" si="4">F33/$F$36</f>
        <v>0.17588652482269504</v>
      </c>
      <c r="H33" s="3">
        <v>54500</v>
      </c>
      <c r="I33" s="10">
        <f t="shared" ref="I33:I35" si="5">H33/$H$36</f>
        <v>0.18715659340659341</v>
      </c>
      <c r="J33" s="43">
        <f>SUM(B33:E33)</f>
        <v>100900.38982824954</v>
      </c>
      <c r="K33" s="44">
        <f t="shared" ref="K33:K35" si="6">J33/$J$36</f>
        <v>0.19490052159012239</v>
      </c>
    </row>
    <row r="34" spans="1:11" ht="15" x14ac:dyDescent="0.25">
      <c r="A34" s="40" t="s">
        <v>8</v>
      </c>
      <c r="B34" s="3">
        <v>34600</v>
      </c>
      <c r="C34" s="10">
        <f t="shared" si="2"/>
        <v>0.13338473400154202</v>
      </c>
      <c r="D34" s="3">
        <v>32200</v>
      </c>
      <c r="E34" s="10">
        <f t="shared" si="3"/>
        <v>0.12466124661246612</v>
      </c>
      <c r="F34" s="3">
        <v>47000</v>
      </c>
      <c r="G34" s="10">
        <f t="shared" si="4"/>
        <v>0.16666666666666666</v>
      </c>
      <c r="H34" s="3">
        <v>45900</v>
      </c>
      <c r="I34" s="10">
        <f t="shared" si="5"/>
        <v>0.15762362637362637</v>
      </c>
      <c r="J34" s="43">
        <f>SUM(B34:E34)</f>
        <v>66800.258045980605</v>
      </c>
      <c r="K34" s="44">
        <f t="shared" si="6"/>
        <v>0.12903225802871268</v>
      </c>
    </row>
    <row r="35" spans="1:11" ht="15" x14ac:dyDescent="0.25">
      <c r="A35" s="40" t="s">
        <v>9</v>
      </c>
      <c r="B35" s="43">
        <v>56200</v>
      </c>
      <c r="C35" s="47">
        <f t="shared" si="2"/>
        <v>0.21665381649961449</v>
      </c>
      <c r="D35" s="43">
        <v>49000</v>
      </c>
      <c r="E35" s="47">
        <f t="shared" si="3"/>
        <v>0.18970189701897019</v>
      </c>
      <c r="F35" s="43">
        <v>52000</v>
      </c>
      <c r="G35" s="47">
        <f t="shared" si="4"/>
        <v>0.18439716312056736</v>
      </c>
      <c r="H35" s="43">
        <v>51300</v>
      </c>
      <c r="I35" s="47">
        <f t="shared" si="5"/>
        <v>0.17616758241758243</v>
      </c>
      <c r="J35" s="43">
        <f>SUM(B35:E35)</f>
        <v>105200.40635571351</v>
      </c>
      <c r="K35" s="44">
        <f t="shared" si="6"/>
        <v>0.20320649013469819</v>
      </c>
    </row>
    <row r="36" spans="1:11" s="14" customFormat="1" ht="15.75" thickBot="1" x14ac:dyDescent="0.3">
      <c r="A36" s="46" t="s">
        <v>5</v>
      </c>
      <c r="B36" s="11">
        <f>SUM(B32:B35)</f>
        <v>259400</v>
      </c>
      <c r="C36" s="12">
        <f>SUM(C32:C35)</f>
        <v>1</v>
      </c>
      <c r="D36" s="13">
        <f t="shared" ref="D36" si="7">SUM(D32:D35)</f>
        <v>258300</v>
      </c>
      <c r="E36" s="12">
        <f>SUM(E32:E35)</f>
        <v>1</v>
      </c>
      <c r="F36" s="13">
        <f t="shared" ref="F36" si="8">SUM(F32:F35)</f>
        <v>282000</v>
      </c>
      <c r="G36" s="12">
        <f>SUM(G32:G35)</f>
        <v>1</v>
      </c>
      <c r="H36" s="13">
        <f t="shared" ref="H36" si="9">SUM(H32:H35)</f>
        <v>291200</v>
      </c>
      <c r="I36" s="12">
        <f>SUM(I32:I35)</f>
        <v>1</v>
      </c>
      <c r="J36" s="13">
        <f>SUM(J32:J35)</f>
        <v>517701.99999999994</v>
      </c>
      <c r="K36" s="45">
        <f>SUM(K32:K35)</f>
        <v>1</v>
      </c>
    </row>
    <row r="37" spans="1:11" ht="15" x14ac:dyDescent="0.25">
      <c r="K37" s="14"/>
    </row>
    <row r="38" spans="1:11" ht="15" x14ac:dyDescent="0.25">
      <c r="H38" s="55" t="s">
        <v>33</v>
      </c>
      <c r="I38" s="55"/>
      <c r="J38" s="55"/>
      <c r="K38" s="55"/>
    </row>
    <row r="40" spans="1:11" ht="30" x14ac:dyDescent="0.25">
      <c r="A40" s="15" t="s">
        <v>34</v>
      </c>
      <c r="B40" s="52" t="s">
        <v>35</v>
      </c>
      <c r="C40" s="52"/>
      <c r="D40" s="52"/>
      <c r="E40" s="52"/>
    </row>
    <row r="41" spans="1:11" ht="14.25" customHeight="1" x14ac:dyDescent="0.2">
      <c r="B41" s="52"/>
      <c r="C41" s="52"/>
      <c r="D41" s="52"/>
      <c r="E41" s="52"/>
    </row>
    <row r="42" spans="1:11" x14ac:dyDescent="0.2">
      <c r="A42" s="17"/>
      <c r="B42" s="52"/>
      <c r="C42" s="52"/>
      <c r="D42" s="52"/>
      <c r="E42" s="52"/>
    </row>
    <row r="43" spans="1:11" x14ac:dyDescent="0.2">
      <c r="A43" s="17"/>
      <c r="B43" s="52"/>
      <c r="C43" s="52"/>
      <c r="D43" s="52"/>
      <c r="E43" s="52"/>
    </row>
    <row r="44" spans="1:11" x14ac:dyDescent="0.2">
      <c r="A44" s="17"/>
      <c r="B44" s="52"/>
      <c r="C44" s="52"/>
      <c r="D44" s="52"/>
      <c r="E44" s="52"/>
    </row>
    <row r="45" spans="1:11" x14ac:dyDescent="0.2">
      <c r="A45" s="17"/>
      <c r="B45" s="17"/>
      <c r="C45" s="17"/>
      <c r="D45" s="17"/>
    </row>
    <row r="46" spans="1:11" x14ac:dyDescent="0.2">
      <c r="A46" s="17"/>
      <c r="B46" s="17"/>
      <c r="C46" s="17"/>
      <c r="D46" s="17"/>
    </row>
    <row r="47" spans="1:11" x14ac:dyDescent="0.2">
      <c r="A47" s="16"/>
      <c r="B47" s="16"/>
      <c r="C47" s="16"/>
      <c r="D47" s="16"/>
    </row>
    <row r="48" spans="1:11" x14ac:dyDescent="0.2">
      <c r="A48" s="16"/>
      <c r="B48" s="16"/>
      <c r="C48" s="16"/>
      <c r="D48" s="16"/>
    </row>
    <row r="49" spans="1:4" x14ac:dyDescent="0.2">
      <c r="A49" s="16"/>
      <c r="B49" s="16"/>
      <c r="C49" s="16"/>
      <c r="D49" s="16"/>
    </row>
    <row r="50" spans="1:4" x14ac:dyDescent="0.2">
      <c r="A50" s="16"/>
      <c r="B50" s="16"/>
      <c r="C50" s="16"/>
      <c r="D50" s="16"/>
    </row>
    <row r="51" spans="1:4" x14ac:dyDescent="0.2">
      <c r="A51" s="16"/>
      <c r="B51" s="16"/>
      <c r="C51" s="16"/>
      <c r="D51" s="16"/>
    </row>
    <row r="52" spans="1:4" x14ac:dyDescent="0.2">
      <c r="A52" s="16"/>
      <c r="B52" s="16"/>
      <c r="C52" s="16"/>
      <c r="D52" s="16"/>
    </row>
    <row r="53" spans="1:4" x14ac:dyDescent="0.2">
      <c r="A53" s="16"/>
      <c r="B53" s="16"/>
      <c r="C53" s="16"/>
      <c r="D53" s="16"/>
    </row>
    <row r="54" spans="1:4" x14ac:dyDescent="0.2">
      <c r="A54" s="16"/>
      <c r="B54" s="16"/>
      <c r="C54" s="16"/>
      <c r="D54" s="16"/>
    </row>
  </sheetData>
  <mergeCells count="4">
    <mergeCell ref="B40:E44"/>
    <mergeCell ref="A1:F1"/>
    <mergeCell ref="A29:K29"/>
    <mergeCell ref="H38:K38"/>
  </mergeCells>
  <pageMargins left="0.7" right="0.7" top="0.75" bottom="0.75" header="0.3" footer="0.3"/>
  <pageSetup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topLeftCell="A4" zoomScale="80" zoomScaleNormal="80" workbookViewId="0">
      <selection activeCell="I28" sqref="I28"/>
    </sheetView>
  </sheetViews>
  <sheetFormatPr defaultRowHeight="14.25" x14ac:dyDescent="0.2"/>
  <cols>
    <col min="1" max="1" width="38.7109375" style="1" bestFit="1" customWidth="1"/>
    <col min="2" max="3" width="10.85546875" style="1" bestFit="1" customWidth="1"/>
    <col min="4" max="4" width="9.5703125" style="1" customWidth="1"/>
    <col min="5" max="5" width="11.7109375" style="1" customWidth="1"/>
    <col min="6" max="6" width="12.42578125" style="1" bestFit="1" customWidth="1"/>
    <col min="7" max="7" width="16.42578125" style="1" bestFit="1" customWidth="1"/>
    <col min="8" max="8" width="15.140625" style="1" bestFit="1" customWidth="1"/>
    <col min="9" max="9" width="9.42578125" style="1" bestFit="1" customWidth="1"/>
    <col min="10" max="257" width="9.140625" style="1"/>
    <col min="258" max="258" width="33.42578125" style="1" bestFit="1" customWidth="1"/>
    <col min="259" max="260" width="9.140625" style="1"/>
    <col min="261" max="261" width="11.7109375" style="1" customWidth="1"/>
    <col min="262" max="262" width="10.28515625" style="1" bestFit="1" customWidth="1"/>
    <col min="263" max="263" width="13.42578125" style="1" bestFit="1" customWidth="1"/>
    <col min="264" max="264" width="12.85546875" style="1" bestFit="1" customWidth="1"/>
    <col min="265" max="513" width="9.140625" style="1"/>
    <col min="514" max="514" width="33.42578125" style="1" bestFit="1" customWidth="1"/>
    <col min="515" max="516" width="9.140625" style="1"/>
    <col min="517" max="517" width="11.7109375" style="1" customWidth="1"/>
    <col min="518" max="518" width="10.28515625" style="1" bestFit="1" customWidth="1"/>
    <col min="519" max="519" width="13.42578125" style="1" bestFit="1" customWidth="1"/>
    <col min="520" max="520" width="12.85546875" style="1" bestFit="1" customWidth="1"/>
    <col min="521" max="769" width="9.140625" style="1"/>
    <col min="770" max="770" width="33.42578125" style="1" bestFit="1" customWidth="1"/>
    <col min="771" max="772" width="9.140625" style="1"/>
    <col min="773" max="773" width="11.7109375" style="1" customWidth="1"/>
    <col min="774" max="774" width="10.28515625" style="1" bestFit="1" customWidth="1"/>
    <col min="775" max="775" width="13.42578125" style="1" bestFit="1" customWidth="1"/>
    <col min="776" max="776" width="12.85546875" style="1" bestFit="1" customWidth="1"/>
    <col min="777" max="1025" width="9.140625" style="1"/>
    <col min="1026" max="1026" width="33.42578125" style="1" bestFit="1" customWidth="1"/>
    <col min="1027" max="1028" width="9.140625" style="1"/>
    <col min="1029" max="1029" width="11.7109375" style="1" customWidth="1"/>
    <col min="1030" max="1030" width="10.28515625" style="1" bestFit="1" customWidth="1"/>
    <col min="1031" max="1031" width="13.42578125" style="1" bestFit="1" customWidth="1"/>
    <col min="1032" max="1032" width="12.85546875" style="1" bestFit="1" customWidth="1"/>
    <col min="1033" max="1281" width="9.140625" style="1"/>
    <col min="1282" max="1282" width="33.42578125" style="1" bestFit="1" customWidth="1"/>
    <col min="1283" max="1284" width="9.140625" style="1"/>
    <col min="1285" max="1285" width="11.7109375" style="1" customWidth="1"/>
    <col min="1286" max="1286" width="10.28515625" style="1" bestFit="1" customWidth="1"/>
    <col min="1287" max="1287" width="13.42578125" style="1" bestFit="1" customWidth="1"/>
    <col min="1288" max="1288" width="12.85546875" style="1" bestFit="1" customWidth="1"/>
    <col min="1289" max="1537" width="9.140625" style="1"/>
    <col min="1538" max="1538" width="33.42578125" style="1" bestFit="1" customWidth="1"/>
    <col min="1539" max="1540" width="9.140625" style="1"/>
    <col min="1541" max="1541" width="11.7109375" style="1" customWidth="1"/>
    <col min="1542" max="1542" width="10.28515625" style="1" bestFit="1" customWidth="1"/>
    <col min="1543" max="1543" width="13.42578125" style="1" bestFit="1" customWidth="1"/>
    <col min="1544" max="1544" width="12.85546875" style="1" bestFit="1" customWidth="1"/>
    <col min="1545" max="1793" width="9.140625" style="1"/>
    <col min="1794" max="1794" width="33.42578125" style="1" bestFit="1" customWidth="1"/>
    <col min="1795" max="1796" width="9.140625" style="1"/>
    <col min="1797" max="1797" width="11.7109375" style="1" customWidth="1"/>
    <col min="1798" max="1798" width="10.28515625" style="1" bestFit="1" customWidth="1"/>
    <col min="1799" max="1799" width="13.42578125" style="1" bestFit="1" customWidth="1"/>
    <col min="1800" max="1800" width="12.85546875" style="1" bestFit="1" customWidth="1"/>
    <col min="1801" max="2049" width="9.140625" style="1"/>
    <col min="2050" max="2050" width="33.42578125" style="1" bestFit="1" customWidth="1"/>
    <col min="2051" max="2052" width="9.140625" style="1"/>
    <col min="2053" max="2053" width="11.7109375" style="1" customWidth="1"/>
    <col min="2054" max="2054" width="10.28515625" style="1" bestFit="1" customWidth="1"/>
    <col min="2055" max="2055" width="13.42578125" style="1" bestFit="1" customWidth="1"/>
    <col min="2056" max="2056" width="12.85546875" style="1" bestFit="1" customWidth="1"/>
    <col min="2057" max="2305" width="9.140625" style="1"/>
    <col min="2306" max="2306" width="33.42578125" style="1" bestFit="1" customWidth="1"/>
    <col min="2307" max="2308" width="9.140625" style="1"/>
    <col min="2309" max="2309" width="11.7109375" style="1" customWidth="1"/>
    <col min="2310" max="2310" width="10.28515625" style="1" bestFit="1" customWidth="1"/>
    <col min="2311" max="2311" width="13.42578125" style="1" bestFit="1" customWidth="1"/>
    <col min="2312" max="2312" width="12.85546875" style="1" bestFit="1" customWidth="1"/>
    <col min="2313" max="2561" width="9.140625" style="1"/>
    <col min="2562" max="2562" width="33.42578125" style="1" bestFit="1" customWidth="1"/>
    <col min="2563" max="2564" width="9.140625" style="1"/>
    <col min="2565" max="2565" width="11.7109375" style="1" customWidth="1"/>
    <col min="2566" max="2566" width="10.28515625" style="1" bestFit="1" customWidth="1"/>
    <col min="2567" max="2567" width="13.42578125" style="1" bestFit="1" customWidth="1"/>
    <col min="2568" max="2568" width="12.85546875" style="1" bestFit="1" customWidth="1"/>
    <col min="2569" max="2817" width="9.140625" style="1"/>
    <col min="2818" max="2818" width="33.42578125" style="1" bestFit="1" customWidth="1"/>
    <col min="2819" max="2820" width="9.140625" style="1"/>
    <col min="2821" max="2821" width="11.7109375" style="1" customWidth="1"/>
    <col min="2822" max="2822" width="10.28515625" style="1" bestFit="1" customWidth="1"/>
    <col min="2823" max="2823" width="13.42578125" style="1" bestFit="1" customWidth="1"/>
    <col min="2824" max="2824" width="12.85546875" style="1" bestFit="1" customWidth="1"/>
    <col min="2825" max="3073" width="9.140625" style="1"/>
    <col min="3074" max="3074" width="33.42578125" style="1" bestFit="1" customWidth="1"/>
    <col min="3075" max="3076" width="9.140625" style="1"/>
    <col min="3077" max="3077" width="11.7109375" style="1" customWidth="1"/>
    <col min="3078" max="3078" width="10.28515625" style="1" bestFit="1" customWidth="1"/>
    <col min="3079" max="3079" width="13.42578125" style="1" bestFit="1" customWidth="1"/>
    <col min="3080" max="3080" width="12.85546875" style="1" bestFit="1" customWidth="1"/>
    <col min="3081" max="3329" width="9.140625" style="1"/>
    <col min="3330" max="3330" width="33.42578125" style="1" bestFit="1" customWidth="1"/>
    <col min="3331" max="3332" width="9.140625" style="1"/>
    <col min="3333" max="3333" width="11.7109375" style="1" customWidth="1"/>
    <col min="3334" max="3334" width="10.28515625" style="1" bestFit="1" customWidth="1"/>
    <col min="3335" max="3335" width="13.42578125" style="1" bestFit="1" customWidth="1"/>
    <col min="3336" max="3336" width="12.85546875" style="1" bestFit="1" customWidth="1"/>
    <col min="3337" max="3585" width="9.140625" style="1"/>
    <col min="3586" max="3586" width="33.42578125" style="1" bestFit="1" customWidth="1"/>
    <col min="3587" max="3588" width="9.140625" style="1"/>
    <col min="3589" max="3589" width="11.7109375" style="1" customWidth="1"/>
    <col min="3590" max="3590" width="10.28515625" style="1" bestFit="1" customWidth="1"/>
    <col min="3591" max="3591" width="13.42578125" style="1" bestFit="1" customWidth="1"/>
    <col min="3592" max="3592" width="12.85546875" style="1" bestFit="1" customWidth="1"/>
    <col min="3593" max="3841" width="9.140625" style="1"/>
    <col min="3842" max="3842" width="33.42578125" style="1" bestFit="1" customWidth="1"/>
    <col min="3843" max="3844" width="9.140625" style="1"/>
    <col min="3845" max="3845" width="11.7109375" style="1" customWidth="1"/>
    <col min="3846" max="3846" width="10.28515625" style="1" bestFit="1" customWidth="1"/>
    <col min="3847" max="3847" width="13.42578125" style="1" bestFit="1" customWidth="1"/>
    <col min="3848" max="3848" width="12.85546875" style="1" bestFit="1" customWidth="1"/>
    <col min="3849" max="4097" width="9.140625" style="1"/>
    <col min="4098" max="4098" width="33.42578125" style="1" bestFit="1" customWidth="1"/>
    <col min="4099" max="4100" width="9.140625" style="1"/>
    <col min="4101" max="4101" width="11.7109375" style="1" customWidth="1"/>
    <col min="4102" max="4102" width="10.28515625" style="1" bestFit="1" customWidth="1"/>
    <col min="4103" max="4103" width="13.42578125" style="1" bestFit="1" customWidth="1"/>
    <col min="4104" max="4104" width="12.85546875" style="1" bestFit="1" customWidth="1"/>
    <col min="4105" max="4353" width="9.140625" style="1"/>
    <col min="4354" max="4354" width="33.42578125" style="1" bestFit="1" customWidth="1"/>
    <col min="4355" max="4356" width="9.140625" style="1"/>
    <col min="4357" max="4357" width="11.7109375" style="1" customWidth="1"/>
    <col min="4358" max="4358" width="10.28515625" style="1" bestFit="1" customWidth="1"/>
    <col min="4359" max="4359" width="13.42578125" style="1" bestFit="1" customWidth="1"/>
    <col min="4360" max="4360" width="12.85546875" style="1" bestFit="1" customWidth="1"/>
    <col min="4361" max="4609" width="9.140625" style="1"/>
    <col min="4610" max="4610" width="33.42578125" style="1" bestFit="1" customWidth="1"/>
    <col min="4611" max="4612" width="9.140625" style="1"/>
    <col min="4613" max="4613" width="11.7109375" style="1" customWidth="1"/>
    <col min="4614" max="4614" width="10.28515625" style="1" bestFit="1" customWidth="1"/>
    <col min="4615" max="4615" width="13.42578125" style="1" bestFit="1" customWidth="1"/>
    <col min="4616" max="4616" width="12.85546875" style="1" bestFit="1" customWidth="1"/>
    <col min="4617" max="4865" width="9.140625" style="1"/>
    <col min="4866" max="4866" width="33.42578125" style="1" bestFit="1" customWidth="1"/>
    <col min="4867" max="4868" width="9.140625" style="1"/>
    <col min="4869" max="4869" width="11.7109375" style="1" customWidth="1"/>
    <col min="4870" max="4870" width="10.28515625" style="1" bestFit="1" customWidth="1"/>
    <col min="4871" max="4871" width="13.42578125" style="1" bestFit="1" customWidth="1"/>
    <col min="4872" max="4872" width="12.85546875" style="1" bestFit="1" customWidth="1"/>
    <col min="4873" max="5121" width="9.140625" style="1"/>
    <col min="5122" max="5122" width="33.42578125" style="1" bestFit="1" customWidth="1"/>
    <col min="5123" max="5124" width="9.140625" style="1"/>
    <col min="5125" max="5125" width="11.7109375" style="1" customWidth="1"/>
    <col min="5126" max="5126" width="10.28515625" style="1" bestFit="1" customWidth="1"/>
    <col min="5127" max="5127" width="13.42578125" style="1" bestFit="1" customWidth="1"/>
    <col min="5128" max="5128" width="12.85546875" style="1" bestFit="1" customWidth="1"/>
    <col min="5129" max="5377" width="9.140625" style="1"/>
    <col min="5378" max="5378" width="33.42578125" style="1" bestFit="1" customWidth="1"/>
    <col min="5379" max="5380" width="9.140625" style="1"/>
    <col min="5381" max="5381" width="11.7109375" style="1" customWidth="1"/>
    <col min="5382" max="5382" width="10.28515625" style="1" bestFit="1" customWidth="1"/>
    <col min="5383" max="5383" width="13.42578125" style="1" bestFit="1" customWidth="1"/>
    <col min="5384" max="5384" width="12.85546875" style="1" bestFit="1" customWidth="1"/>
    <col min="5385" max="5633" width="9.140625" style="1"/>
    <col min="5634" max="5634" width="33.42578125" style="1" bestFit="1" customWidth="1"/>
    <col min="5635" max="5636" width="9.140625" style="1"/>
    <col min="5637" max="5637" width="11.7109375" style="1" customWidth="1"/>
    <col min="5638" max="5638" width="10.28515625" style="1" bestFit="1" customWidth="1"/>
    <col min="5639" max="5639" width="13.42578125" style="1" bestFit="1" customWidth="1"/>
    <col min="5640" max="5640" width="12.85546875" style="1" bestFit="1" customWidth="1"/>
    <col min="5641" max="5889" width="9.140625" style="1"/>
    <col min="5890" max="5890" width="33.42578125" style="1" bestFit="1" customWidth="1"/>
    <col min="5891" max="5892" width="9.140625" style="1"/>
    <col min="5893" max="5893" width="11.7109375" style="1" customWidth="1"/>
    <col min="5894" max="5894" width="10.28515625" style="1" bestFit="1" customWidth="1"/>
    <col min="5895" max="5895" width="13.42578125" style="1" bestFit="1" customWidth="1"/>
    <col min="5896" max="5896" width="12.85546875" style="1" bestFit="1" customWidth="1"/>
    <col min="5897" max="6145" width="9.140625" style="1"/>
    <col min="6146" max="6146" width="33.42578125" style="1" bestFit="1" customWidth="1"/>
    <col min="6147" max="6148" width="9.140625" style="1"/>
    <col min="6149" max="6149" width="11.7109375" style="1" customWidth="1"/>
    <col min="6150" max="6150" width="10.28515625" style="1" bestFit="1" customWidth="1"/>
    <col min="6151" max="6151" width="13.42578125" style="1" bestFit="1" customWidth="1"/>
    <col min="6152" max="6152" width="12.85546875" style="1" bestFit="1" customWidth="1"/>
    <col min="6153" max="6401" width="9.140625" style="1"/>
    <col min="6402" max="6402" width="33.42578125" style="1" bestFit="1" customWidth="1"/>
    <col min="6403" max="6404" width="9.140625" style="1"/>
    <col min="6405" max="6405" width="11.7109375" style="1" customWidth="1"/>
    <col min="6406" max="6406" width="10.28515625" style="1" bestFit="1" customWidth="1"/>
    <col min="6407" max="6407" width="13.42578125" style="1" bestFit="1" customWidth="1"/>
    <col min="6408" max="6408" width="12.85546875" style="1" bestFit="1" customWidth="1"/>
    <col min="6409" max="6657" width="9.140625" style="1"/>
    <col min="6658" max="6658" width="33.42578125" style="1" bestFit="1" customWidth="1"/>
    <col min="6659" max="6660" width="9.140625" style="1"/>
    <col min="6661" max="6661" width="11.7109375" style="1" customWidth="1"/>
    <col min="6662" max="6662" width="10.28515625" style="1" bestFit="1" customWidth="1"/>
    <col min="6663" max="6663" width="13.42578125" style="1" bestFit="1" customWidth="1"/>
    <col min="6664" max="6664" width="12.85546875" style="1" bestFit="1" customWidth="1"/>
    <col min="6665" max="6913" width="9.140625" style="1"/>
    <col min="6914" max="6914" width="33.42578125" style="1" bestFit="1" customWidth="1"/>
    <col min="6915" max="6916" width="9.140625" style="1"/>
    <col min="6917" max="6917" width="11.7109375" style="1" customWidth="1"/>
    <col min="6918" max="6918" width="10.28515625" style="1" bestFit="1" customWidth="1"/>
    <col min="6919" max="6919" width="13.42578125" style="1" bestFit="1" customWidth="1"/>
    <col min="6920" max="6920" width="12.85546875" style="1" bestFit="1" customWidth="1"/>
    <col min="6921" max="7169" width="9.140625" style="1"/>
    <col min="7170" max="7170" width="33.42578125" style="1" bestFit="1" customWidth="1"/>
    <col min="7171" max="7172" width="9.140625" style="1"/>
    <col min="7173" max="7173" width="11.7109375" style="1" customWidth="1"/>
    <col min="7174" max="7174" width="10.28515625" style="1" bestFit="1" customWidth="1"/>
    <col min="7175" max="7175" width="13.42578125" style="1" bestFit="1" customWidth="1"/>
    <col min="7176" max="7176" width="12.85546875" style="1" bestFit="1" customWidth="1"/>
    <col min="7177" max="7425" width="9.140625" style="1"/>
    <col min="7426" max="7426" width="33.42578125" style="1" bestFit="1" customWidth="1"/>
    <col min="7427" max="7428" width="9.140625" style="1"/>
    <col min="7429" max="7429" width="11.7109375" style="1" customWidth="1"/>
    <col min="7430" max="7430" width="10.28515625" style="1" bestFit="1" customWidth="1"/>
    <col min="7431" max="7431" width="13.42578125" style="1" bestFit="1" customWidth="1"/>
    <col min="7432" max="7432" width="12.85546875" style="1" bestFit="1" customWidth="1"/>
    <col min="7433" max="7681" width="9.140625" style="1"/>
    <col min="7682" max="7682" width="33.42578125" style="1" bestFit="1" customWidth="1"/>
    <col min="7683" max="7684" width="9.140625" style="1"/>
    <col min="7685" max="7685" width="11.7109375" style="1" customWidth="1"/>
    <col min="7686" max="7686" width="10.28515625" style="1" bestFit="1" customWidth="1"/>
    <col min="7687" max="7687" width="13.42578125" style="1" bestFit="1" customWidth="1"/>
    <col min="7688" max="7688" width="12.85546875" style="1" bestFit="1" customWidth="1"/>
    <col min="7689" max="7937" width="9.140625" style="1"/>
    <col min="7938" max="7938" width="33.42578125" style="1" bestFit="1" customWidth="1"/>
    <col min="7939" max="7940" width="9.140625" style="1"/>
    <col min="7941" max="7941" width="11.7109375" style="1" customWidth="1"/>
    <col min="7942" max="7942" width="10.28515625" style="1" bestFit="1" customWidth="1"/>
    <col min="7943" max="7943" width="13.42578125" style="1" bestFit="1" customWidth="1"/>
    <col min="7944" max="7944" width="12.85546875" style="1" bestFit="1" customWidth="1"/>
    <col min="7945" max="8193" width="9.140625" style="1"/>
    <col min="8194" max="8194" width="33.42578125" style="1" bestFit="1" customWidth="1"/>
    <col min="8195" max="8196" width="9.140625" style="1"/>
    <col min="8197" max="8197" width="11.7109375" style="1" customWidth="1"/>
    <col min="8198" max="8198" width="10.28515625" style="1" bestFit="1" customWidth="1"/>
    <col min="8199" max="8199" width="13.42578125" style="1" bestFit="1" customWidth="1"/>
    <col min="8200" max="8200" width="12.85546875" style="1" bestFit="1" customWidth="1"/>
    <col min="8201" max="8449" width="9.140625" style="1"/>
    <col min="8450" max="8450" width="33.42578125" style="1" bestFit="1" customWidth="1"/>
    <col min="8451" max="8452" width="9.140625" style="1"/>
    <col min="8453" max="8453" width="11.7109375" style="1" customWidth="1"/>
    <col min="8454" max="8454" width="10.28515625" style="1" bestFit="1" customWidth="1"/>
    <col min="8455" max="8455" width="13.42578125" style="1" bestFit="1" customWidth="1"/>
    <col min="8456" max="8456" width="12.85546875" style="1" bestFit="1" customWidth="1"/>
    <col min="8457" max="8705" width="9.140625" style="1"/>
    <col min="8706" max="8706" width="33.42578125" style="1" bestFit="1" customWidth="1"/>
    <col min="8707" max="8708" width="9.140625" style="1"/>
    <col min="8709" max="8709" width="11.7109375" style="1" customWidth="1"/>
    <col min="8710" max="8710" width="10.28515625" style="1" bestFit="1" customWidth="1"/>
    <col min="8711" max="8711" width="13.42578125" style="1" bestFit="1" customWidth="1"/>
    <col min="8712" max="8712" width="12.85546875" style="1" bestFit="1" customWidth="1"/>
    <col min="8713" max="8961" width="9.140625" style="1"/>
    <col min="8962" max="8962" width="33.42578125" style="1" bestFit="1" customWidth="1"/>
    <col min="8963" max="8964" width="9.140625" style="1"/>
    <col min="8965" max="8965" width="11.7109375" style="1" customWidth="1"/>
    <col min="8966" max="8966" width="10.28515625" style="1" bestFit="1" customWidth="1"/>
    <col min="8967" max="8967" width="13.42578125" style="1" bestFit="1" customWidth="1"/>
    <col min="8968" max="8968" width="12.85546875" style="1" bestFit="1" customWidth="1"/>
    <col min="8969" max="9217" width="9.140625" style="1"/>
    <col min="9218" max="9218" width="33.42578125" style="1" bestFit="1" customWidth="1"/>
    <col min="9219" max="9220" width="9.140625" style="1"/>
    <col min="9221" max="9221" width="11.7109375" style="1" customWidth="1"/>
    <col min="9222" max="9222" width="10.28515625" style="1" bestFit="1" customWidth="1"/>
    <col min="9223" max="9223" width="13.42578125" style="1" bestFit="1" customWidth="1"/>
    <col min="9224" max="9224" width="12.85546875" style="1" bestFit="1" customWidth="1"/>
    <col min="9225" max="9473" width="9.140625" style="1"/>
    <col min="9474" max="9474" width="33.42578125" style="1" bestFit="1" customWidth="1"/>
    <col min="9475" max="9476" width="9.140625" style="1"/>
    <col min="9477" max="9477" width="11.7109375" style="1" customWidth="1"/>
    <col min="9478" max="9478" width="10.28515625" style="1" bestFit="1" customWidth="1"/>
    <col min="9479" max="9479" width="13.42578125" style="1" bestFit="1" customWidth="1"/>
    <col min="9480" max="9480" width="12.85546875" style="1" bestFit="1" customWidth="1"/>
    <col min="9481" max="9729" width="9.140625" style="1"/>
    <col min="9730" max="9730" width="33.42578125" style="1" bestFit="1" customWidth="1"/>
    <col min="9731" max="9732" width="9.140625" style="1"/>
    <col min="9733" max="9733" width="11.7109375" style="1" customWidth="1"/>
    <col min="9734" max="9734" width="10.28515625" style="1" bestFit="1" customWidth="1"/>
    <col min="9735" max="9735" width="13.42578125" style="1" bestFit="1" customWidth="1"/>
    <col min="9736" max="9736" width="12.85546875" style="1" bestFit="1" customWidth="1"/>
    <col min="9737" max="9985" width="9.140625" style="1"/>
    <col min="9986" max="9986" width="33.42578125" style="1" bestFit="1" customWidth="1"/>
    <col min="9987" max="9988" width="9.140625" style="1"/>
    <col min="9989" max="9989" width="11.7109375" style="1" customWidth="1"/>
    <col min="9990" max="9990" width="10.28515625" style="1" bestFit="1" customWidth="1"/>
    <col min="9991" max="9991" width="13.42578125" style="1" bestFit="1" customWidth="1"/>
    <col min="9992" max="9992" width="12.85546875" style="1" bestFit="1" customWidth="1"/>
    <col min="9993" max="10241" width="9.140625" style="1"/>
    <col min="10242" max="10242" width="33.42578125" style="1" bestFit="1" customWidth="1"/>
    <col min="10243" max="10244" width="9.140625" style="1"/>
    <col min="10245" max="10245" width="11.7109375" style="1" customWidth="1"/>
    <col min="10246" max="10246" width="10.28515625" style="1" bestFit="1" customWidth="1"/>
    <col min="10247" max="10247" width="13.42578125" style="1" bestFit="1" customWidth="1"/>
    <col min="10248" max="10248" width="12.85546875" style="1" bestFit="1" customWidth="1"/>
    <col min="10249" max="10497" width="9.140625" style="1"/>
    <col min="10498" max="10498" width="33.42578125" style="1" bestFit="1" customWidth="1"/>
    <col min="10499" max="10500" width="9.140625" style="1"/>
    <col min="10501" max="10501" width="11.7109375" style="1" customWidth="1"/>
    <col min="10502" max="10502" width="10.28515625" style="1" bestFit="1" customWidth="1"/>
    <col min="10503" max="10503" width="13.42578125" style="1" bestFit="1" customWidth="1"/>
    <col min="10504" max="10504" width="12.85546875" style="1" bestFit="1" customWidth="1"/>
    <col min="10505" max="10753" width="9.140625" style="1"/>
    <col min="10754" max="10754" width="33.42578125" style="1" bestFit="1" customWidth="1"/>
    <col min="10755" max="10756" width="9.140625" style="1"/>
    <col min="10757" max="10757" width="11.7109375" style="1" customWidth="1"/>
    <col min="10758" max="10758" width="10.28515625" style="1" bestFit="1" customWidth="1"/>
    <col min="10759" max="10759" width="13.42578125" style="1" bestFit="1" customWidth="1"/>
    <col min="10760" max="10760" width="12.85546875" style="1" bestFit="1" customWidth="1"/>
    <col min="10761" max="11009" width="9.140625" style="1"/>
    <col min="11010" max="11010" width="33.42578125" style="1" bestFit="1" customWidth="1"/>
    <col min="11011" max="11012" width="9.140625" style="1"/>
    <col min="11013" max="11013" width="11.7109375" style="1" customWidth="1"/>
    <col min="11014" max="11014" width="10.28515625" style="1" bestFit="1" customWidth="1"/>
    <col min="11015" max="11015" width="13.42578125" style="1" bestFit="1" customWidth="1"/>
    <col min="11016" max="11016" width="12.85546875" style="1" bestFit="1" customWidth="1"/>
    <col min="11017" max="11265" width="9.140625" style="1"/>
    <col min="11266" max="11266" width="33.42578125" style="1" bestFit="1" customWidth="1"/>
    <col min="11267" max="11268" width="9.140625" style="1"/>
    <col min="11269" max="11269" width="11.7109375" style="1" customWidth="1"/>
    <col min="11270" max="11270" width="10.28515625" style="1" bestFit="1" customWidth="1"/>
    <col min="11271" max="11271" width="13.42578125" style="1" bestFit="1" customWidth="1"/>
    <col min="11272" max="11272" width="12.85546875" style="1" bestFit="1" customWidth="1"/>
    <col min="11273" max="11521" width="9.140625" style="1"/>
    <col min="11522" max="11522" width="33.42578125" style="1" bestFit="1" customWidth="1"/>
    <col min="11523" max="11524" width="9.140625" style="1"/>
    <col min="11525" max="11525" width="11.7109375" style="1" customWidth="1"/>
    <col min="11526" max="11526" width="10.28515625" style="1" bestFit="1" customWidth="1"/>
    <col min="11527" max="11527" width="13.42578125" style="1" bestFit="1" customWidth="1"/>
    <col min="11528" max="11528" width="12.85546875" style="1" bestFit="1" customWidth="1"/>
    <col min="11529" max="11777" width="9.140625" style="1"/>
    <col min="11778" max="11778" width="33.42578125" style="1" bestFit="1" customWidth="1"/>
    <col min="11779" max="11780" width="9.140625" style="1"/>
    <col min="11781" max="11781" width="11.7109375" style="1" customWidth="1"/>
    <col min="11782" max="11782" width="10.28515625" style="1" bestFit="1" customWidth="1"/>
    <col min="11783" max="11783" width="13.42578125" style="1" bestFit="1" customWidth="1"/>
    <col min="11784" max="11784" width="12.85546875" style="1" bestFit="1" customWidth="1"/>
    <col min="11785" max="12033" width="9.140625" style="1"/>
    <col min="12034" max="12034" width="33.42578125" style="1" bestFit="1" customWidth="1"/>
    <col min="12035" max="12036" width="9.140625" style="1"/>
    <col min="12037" max="12037" width="11.7109375" style="1" customWidth="1"/>
    <col min="12038" max="12038" width="10.28515625" style="1" bestFit="1" customWidth="1"/>
    <col min="12039" max="12039" width="13.42578125" style="1" bestFit="1" customWidth="1"/>
    <col min="12040" max="12040" width="12.85546875" style="1" bestFit="1" customWidth="1"/>
    <col min="12041" max="12289" width="9.140625" style="1"/>
    <col min="12290" max="12290" width="33.42578125" style="1" bestFit="1" customWidth="1"/>
    <col min="12291" max="12292" width="9.140625" style="1"/>
    <col min="12293" max="12293" width="11.7109375" style="1" customWidth="1"/>
    <col min="12294" max="12294" width="10.28515625" style="1" bestFit="1" customWidth="1"/>
    <col min="12295" max="12295" width="13.42578125" style="1" bestFit="1" customWidth="1"/>
    <col min="12296" max="12296" width="12.85546875" style="1" bestFit="1" customWidth="1"/>
    <col min="12297" max="12545" width="9.140625" style="1"/>
    <col min="12546" max="12546" width="33.42578125" style="1" bestFit="1" customWidth="1"/>
    <col min="12547" max="12548" width="9.140625" style="1"/>
    <col min="12549" max="12549" width="11.7109375" style="1" customWidth="1"/>
    <col min="12550" max="12550" width="10.28515625" style="1" bestFit="1" customWidth="1"/>
    <col min="12551" max="12551" width="13.42578125" style="1" bestFit="1" customWidth="1"/>
    <col min="12552" max="12552" width="12.85546875" style="1" bestFit="1" customWidth="1"/>
    <col min="12553" max="12801" width="9.140625" style="1"/>
    <col min="12802" max="12802" width="33.42578125" style="1" bestFit="1" customWidth="1"/>
    <col min="12803" max="12804" width="9.140625" style="1"/>
    <col min="12805" max="12805" width="11.7109375" style="1" customWidth="1"/>
    <col min="12806" max="12806" width="10.28515625" style="1" bestFit="1" customWidth="1"/>
    <col min="12807" max="12807" width="13.42578125" style="1" bestFit="1" customWidth="1"/>
    <col min="12808" max="12808" width="12.85546875" style="1" bestFit="1" customWidth="1"/>
    <col min="12809" max="13057" width="9.140625" style="1"/>
    <col min="13058" max="13058" width="33.42578125" style="1" bestFit="1" customWidth="1"/>
    <col min="13059" max="13060" width="9.140625" style="1"/>
    <col min="13061" max="13061" width="11.7109375" style="1" customWidth="1"/>
    <col min="13062" max="13062" width="10.28515625" style="1" bestFit="1" customWidth="1"/>
    <col min="13063" max="13063" width="13.42578125" style="1" bestFit="1" customWidth="1"/>
    <col min="13064" max="13064" width="12.85546875" style="1" bestFit="1" customWidth="1"/>
    <col min="13065" max="13313" width="9.140625" style="1"/>
    <col min="13314" max="13314" width="33.42578125" style="1" bestFit="1" customWidth="1"/>
    <col min="13315" max="13316" width="9.140625" style="1"/>
    <col min="13317" max="13317" width="11.7109375" style="1" customWidth="1"/>
    <col min="13318" max="13318" width="10.28515625" style="1" bestFit="1" customWidth="1"/>
    <col min="13319" max="13319" width="13.42578125" style="1" bestFit="1" customWidth="1"/>
    <col min="13320" max="13320" width="12.85546875" style="1" bestFit="1" customWidth="1"/>
    <col min="13321" max="13569" width="9.140625" style="1"/>
    <col min="13570" max="13570" width="33.42578125" style="1" bestFit="1" customWidth="1"/>
    <col min="13571" max="13572" width="9.140625" style="1"/>
    <col min="13573" max="13573" width="11.7109375" style="1" customWidth="1"/>
    <col min="13574" max="13574" width="10.28515625" style="1" bestFit="1" customWidth="1"/>
    <col min="13575" max="13575" width="13.42578125" style="1" bestFit="1" customWidth="1"/>
    <col min="13576" max="13576" width="12.85546875" style="1" bestFit="1" customWidth="1"/>
    <col min="13577" max="13825" width="9.140625" style="1"/>
    <col min="13826" max="13826" width="33.42578125" style="1" bestFit="1" customWidth="1"/>
    <col min="13827" max="13828" width="9.140625" style="1"/>
    <col min="13829" max="13829" width="11.7109375" style="1" customWidth="1"/>
    <col min="13830" max="13830" width="10.28515625" style="1" bestFit="1" customWidth="1"/>
    <col min="13831" max="13831" width="13.42578125" style="1" bestFit="1" customWidth="1"/>
    <col min="13832" max="13832" width="12.85546875" style="1" bestFit="1" customWidth="1"/>
    <col min="13833" max="14081" width="9.140625" style="1"/>
    <col min="14082" max="14082" width="33.42578125" style="1" bestFit="1" customWidth="1"/>
    <col min="14083" max="14084" width="9.140625" style="1"/>
    <col min="14085" max="14085" width="11.7109375" style="1" customWidth="1"/>
    <col min="14086" max="14086" width="10.28515625" style="1" bestFit="1" customWidth="1"/>
    <col min="14087" max="14087" width="13.42578125" style="1" bestFit="1" customWidth="1"/>
    <col min="14088" max="14088" width="12.85546875" style="1" bestFit="1" customWidth="1"/>
    <col min="14089" max="14337" width="9.140625" style="1"/>
    <col min="14338" max="14338" width="33.42578125" style="1" bestFit="1" customWidth="1"/>
    <col min="14339" max="14340" width="9.140625" style="1"/>
    <col min="14341" max="14341" width="11.7109375" style="1" customWidth="1"/>
    <col min="14342" max="14342" width="10.28515625" style="1" bestFit="1" customWidth="1"/>
    <col min="14343" max="14343" width="13.42578125" style="1" bestFit="1" customWidth="1"/>
    <col min="14344" max="14344" width="12.85546875" style="1" bestFit="1" customWidth="1"/>
    <col min="14345" max="14593" width="9.140625" style="1"/>
    <col min="14594" max="14594" width="33.42578125" style="1" bestFit="1" customWidth="1"/>
    <col min="14595" max="14596" width="9.140625" style="1"/>
    <col min="14597" max="14597" width="11.7109375" style="1" customWidth="1"/>
    <col min="14598" max="14598" width="10.28515625" style="1" bestFit="1" customWidth="1"/>
    <col min="14599" max="14599" width="13.42578125" style="1" bestFit="1" customWidth="1"/>
    <col min="14600" max="14600" width="12.85546875" style="1" bestFit="1" customWidth="1"/>
    <col min="14601" max="14849" width="9.140625" style="1"/>
    <col min="14850" max="14850" width="33.42578125" style="1" bestFit="1" customWidth="1"/>
    <col min="14851" max="14852" width="9.140625" style="1"/>
    <col min="14853" max="14853" width="11.7109375" style="1" customWidth="1"/>
    <col min="14854" max="14854" width="10.28515625" style="1" bestFit="1" customWidth="1"/>
    <col min="14855" max="14855" width="13.42578125" style="1" bestFit="1" customWidth="1"/>
    <col min="14856" max="14856" width="12.85546875" style="1" bestFit="1" customWidth="1"/>
    <col min="14857" max="15105" width="9.140625" style="1"/>
    <col min="15106" max="15106" width="33.42578125" style="1" bestFit="1" customWidth="1"/>
    <col min="15107" max="15108" width="9.140625" style="1"/>
    <col min="15109" max="15109" width="11.7109375" style="1" customWidth="1"/>
    <col min="15110" max="15110" width="10.28515625" style="1" bestFit="1" customWidth="1"/>
    <col min="15111" max="15111" width="13.42578125" style="1" bestFit="1" customWidth="1"/>
    <col min="15112" max="15112" width="12.85546875" style="1" bestFit="1" customWidth="1"/>
    <col min="15113" max="15361" width="9.140625" style="1"/>
    <col min="15362" max="15362" width="33.42578125" style="1" bestFit="1" customWidth="1"/>
    <col min="15363" max="15364" width="9.140625" style="1"/>
    <col min="15365" max="15365" width="11.7109375" style="1" customWidth="1"/>
    <col min="15366" max="15366" width="10.28515625" style="1" bestFit="1" customWidth="1"/>
    <col min="15367" max="15367" width="13.42578125" style="1" bestFit="1" customWidth="1"/>
    <col min="15368" max="15368" width="12.85546875" style="1" bestFit="1" customWidth="1"/>
    <col min="15369" max="15617" width="9.140625" style="1"/>
    <col min="15618" max="15618" width="33.42578125" style="1" bestFit="1" customWidth="1"/>
    <col min="15619" max="15620" width="9.140625" style="1"/>
    <col min="15621" max="15621" width="11.7109375" style="1" customWidth="1"/>
    <col min="15622" max="15622" width="10.28515625" style="1" bestFit="1" customWidth="1"/>
    <col min="15623" max="15623" width="13.42578125" style="1" bestFit="1" customWidth="1"/>
    <col min="15624" max="15624" width="12.85546875" style="1" bestFit="1" customWidth="1"/>
    <col min="15625" max="15873" width="9.140625" style="1"/>
    <col min="15874" max="15874" width="33.42578125" style="1" bestFit="1" customWidth="1"/>
    <col min="15875" max="15876" width="9.140625" style="1"/>
    <col min="15877" max="15877" width="11.7109375" style="1" customWidth="1"/>
    <col min="15878" max="15878" width="10.28515625" style="1" bestFit="1" customWidth="1"/>
    <col min="15879" max="15879" width="13.42578125" style="1" bestFit="1" customWidth="1"/>
    <col min="15880" max="15880" width="12.85546875" style="1" bestFit="1" customWidth="1"/>
    <col min="15881" max="16129" width="9.140625" style="1"/>
    <col min="16130" max="16130" width="33.42578125" style="1" bestFit="1" customWidth="1"/>
    <col min="16131" max="16132" width="9.140625" style="1"/>
    <col min="16133" max="16133" width="11.7109375" style="1" customWidth="1"/>
    <col min="16134" max="16134" width="10.28515625" style="1" bestFit="1" customWidth="1"/>
    <col min="16135" max="16135" width="13.42578125" style="1" bestFit="1" customWidth="1"/>
    <col min="16136" max="16136" width="12.85546875" style="1" bestFit="1" customWidth="1"/>
    <col min="16137" max="16384" width="9.140625" style="1"/>
  </cols>
  <sheetData>
    <row r="1" spans="1:9" ht="20.25" customHeight="1" x14ac:dyDescent="0.2">
      <c r="A1" s="56" t="s">
        <v>31</v>
      </c>
      <c r="B1" s="56"/>
      <c r="C1" s="56"/>
      <c r="D1" s="56"/>
      <c r="E1" s="56"/>
      <c r="F1" s="56"/>
      <c r="G1" s="56"/>
      <c r="H1" s="56"/>
      <c r="I1" s="56"/>
    </row>
    <row r="2" spans="1:9" ht="20.25" customHeight="1" x14ac:dyDescent="0.2">
      <c r="A2" s="56"/>
      <c r="B2" s="56"/>
      <c r="C2" s="56"/>
      <c r="D2" s="56"/>
      <c r="E2" s="56"/>
      <c r="F2" s="56"/>
      <c r="G2" s="56"/>
      <c r="H2" s="56"/>
      <c r="I2" s="56"/>
    </row>
    <row r="4" spans="1:9" ht="46.5" customHeight="1" thickBot="1" x14ac:dyDescent="0.25">
      <c r="A4" s="30" t="s">
        <v>15</v>
      </c>
      <c r="B4" s="31" t="s">
        <v>16</v>
      </c>
      <c r="C4" s="31" t="s">
        <v>17</v>
      </c>
      <c r="D4" s="32" t="s">
        <v>36</v>
      </c>
      <c r="E4" s="33" t="s">
        <v>18</v>
      </c>
      <c r="F4" s="33" t="s">
        <v>19</v>
      </c>
      <c r="G4" s="33" t="s">
        <v>20</v>
      </c>
      <c r="H4" s="31" t="s">
        <v>21</v>
      </c>
      <c r="I4" s="32" t="s">
        <v>22</v>
      </c>
    </row>
    <row r="5" spans="1:9" x14ac:dyDescent="0.2">
      <c r="A5" s="34" t="s">
        <v>23</v>
      </c>
      <c r="B5" s="2">
        <v>59</v>
      </c>
      <c r="C5" s="2">
        <v>69.989999999999995</v>
      </c>
      <c r="D5" s="2">
        <f t="shared" ref="D5:D12" si="0">C5-B5</f>
        <v>10.989999999999995</v>
      </c>
      <c r="E5" s="18">
        <v>121000</v>
      </c>
      <c r="F5" s="18">
        <f t="shared" ref="F5:F12" si="1">E5*1.1</f>
        <v>133100</v>
      </c>
      <c r="G5" s="19">
        <f t="shared" ref="G5:G12" si="2">F5*C5</f>
        <v>9315669</v>
      </c>
      <c r="H5" s="19">
        <f t="shared" ref="H5:H12" si="3">(G5)-(F5*B5)</f>
        <v>1462769</v>
      </c>
      <c r="I5" s="20">
        <f t="shared" ref="I5:I12" si="4">H5/$H$13</f>
        <v>8.8109506801040974E-2</v>
      </c>
    </row>
    <row r="6" spans="1:9" x14ac:dyDescent="0.2">
      <c r="A6" s="1" t="s">
        <v>24</v>
      </c>
      <c r="B6" s="2">
        <v>52.99</v>
      </c>
      <c r="C6" s="2">
        <v>69.989999999999995</v>
      </c>
      <c r="D6" s="2">
        <f t="shared" si="0"/>
        <v>16.999999999999993</v>
      </c>
      <c r="E6" s="18">
        <v>159200</v>
      </c>
      <c r="F6" s="18">
        <f t="shared" si="1"/>
        <v>175120</v>
      </c>
      <c r="G6" s="19">
        <f t="shared" si="2"/>
        <v>12256648.799999999</v>
      </c>
      <c r="H6" s="19">
        <f t="shared" si="3"/>
        <v>2977039.9999999981</v>
      </c>
      <c r="I6" s="20">
        <f t="shared" si="4"/>
        <v>0.17932122305502157</v>
      </c>
    </row>
    <row r="7" spans="1:9" x14ac:dyDescent="0.2">
      <c r="A7" s="1" t="s">
        <v>25</v>
      </c>
      <c r="B7" s="2">
        <v>74.989999999999995</v>
      </c>
      <c r="C7" s="2">
        <v>89.99</v>
      </c>
      <c r="D7" s="2">
        <f t="shared" si="0"/>
        <v>15</v>
      </c>
      <c r="E7" s="18">
        <v>98000</v>
      </c>
      <c r="F7" s="18">
        <f t="shared" si="1"/>
        <v>107800.00000000001</v>
      </c>
      <c r="G7" s="19">
        <f t="shared" si="2"/>
        <v>9700922</v>
      </c>
      <c r="H7" s="19">
        <f t="shared" si="3"/>
        <v>1616999.9999999991</v>
      </c>
      <c r="I7" s="20">
        <f t="shared" si="4"/>
        <v>9.7399570607035815E-2</v>
      </c>
    </row>
    <row r="8" spans="1:9" x14ac:dyDescent="0.2">
      <c r="A8" s="1" t="s">
        <v>26</v>
      </c>
      <c r="B8" s="2">
        <v>74.989999999999995</v>
      </c>
      <c r="C8" s="2">
        <v>89.99</v>
      </c>
      <c r="D8" s="2">
        <f t="shared" si="0"/>
        <v>15</v>
      </c>
      <c r="E8" s="18">
        <v>100700</v>
      </c>
      <c r="F8" s="18">
        <f t="shared" si="1"/>
        <v>110770.00000000001</v>
      </c>
      <c r="G8" s="19">
        <f t="shared" si="2"/>
        <v>9968192.3000000007</v>
      </c>
      <c r="H8" s="19">
        <f t="shared" si="3"/>
        <v>1661550</v>
      </c>
      <c r="I8" s="20">
        <f t="shared" si="4"/>
        <v>0.10008302816457666</v>
      </c>
    </row>
    <row r="9" spans="1:9" x14ac:dyDescent="0.2">
      <c r="A9" s="1" t="s">
        <v>27</v>
      </c>
      <c r="B9" s="2">
        <v>82.99</v>
      </c>
      <c r="C9" s="2">
        <v>99.99</v>
      </c>
      <c r="D9" s="2">
        <f t="shared" si="0"/>
        <v>17</v>
      </c>
      <c r="E9" s="18">
        <v>97067</v>
      </c>
      <c r="F9" s="18">
        <f t="shared" si="1"/>
        <v>106773.70000000001</v>
      </c>
      <c r="G9" s="19">
        <f t="shared" si="2"/>
        <v>10676302.263</v>
      </c>
      <c r="H9" s="19">
        <f t="shared" si="3"/>
        <v>1815152.9000000004</v>
      </c>
      <c r="I9" s="20">
        <f t="shared" si="4"/>
        <v>0.10933525853192082</v>
      </c>
    </row>
    <row r="10" spans="1:9" x14ac:dyDescent="0.2">
      <c r="A10" s="1" t="s">
        <v>28</v>
      </c>
      <c r="B10" s="2">
        <v>131.99</v>
      </c>
      <c r="C10" s="2">
        <v>149.99</v>
      </c>
      <c r="D10" s="2">
        <f t="shared" si="0"/>
        <v>18</v>
      </c>
      <c r="E10" s="18">
        <v>197000</v>
      </c>
      <c r="F10" s="18">
        <f t="shared" si="1"/>
        <v>216700.00000000003</v>
      </c>
      <c r="G10" s="19">
        <f t="shared" si="2"/>
        <v>32502833.000000007</v>
      </c>
      <c r="H10" s="19">
        <f t="shared" si="3"/>
        <v>3900600</v>
      </c>
      <c r="I10" s="20">
        <f t="shared" si="4"/>
        <v>0.23495161726023756</v>
      </c>
    </row>
    <row r="11" spans="1:9" x14ac:dyDescent="0.2">
      <c r="A11" s="1" t="s">
        <v>29</v>
      </c>
      <c r="B11" s="2">
        <v>177.99</v>
      </c>
      <c r="C11" s="2">
        <v>189.99</v>
      </c>
      <c r="D11" s="2">
        <f t="shared" si="0"/>
        <v>12</v>
      </c>
      <c r="E11" s="18">
        <v>101970</v>
      </c>
      <c r="F11" s="18">
        <f t="shared" si="1"/>
        <v>112167.00000000001</v>
      </c>
      <c r="G11" s="19">
        <f t="shared" si="2"/>
        <v>21310608.330000002</v>
      </c>
      <c r="H11" s="19">
        <f t="shared" si="3"/>
        <v>1346004</v>
      </c>
      <c r="I11" s="20">
        <f t="shared" si="4"/>
        <v>8.1076197671832231E-2</v>
      </c>
    </row>
    <row r="12" spans="1:9" x14ac:dyDescent="0.2">
      <c r="A12" s="1" t="s">
        <v>30</v>
      </c>
      <c r="B12" s="2">
        <v>181.99</v>
      </c>
      <c r="C12" s="2">
        <v>199.99</v>
      </c>
      <c r="D12" s="2">
        <f t="shared" si="0"/>
        <v>18</v>
      </c>
      <c r="E12" s="18">
        <v>92000</v>
      </c>
      <c r="F12" s="18">
        <f t="shared" si="1"/>
        <v>101200.00000000001</v>
      </c>
      <c r="G12" s="19">
        <f t="shared" si="2"/>
        <v>20238988.000000004</v>
      </c>
      <c r="H12" s="19">
        <f t="shared" si="3"/>
        <v>1821600</v>
      </c>
      <c r="I12" s="21">
        <f t="shared" si="4"/>
        <v>0.10972359790833429</v>
      </c>
    </row>
    <row r="13" spans="1:9" ht="15.75" thickBot="1" x14ac:dyDescent="0.3">
      <c r="A13" s="22"/>
      <c r="B13" s="22"/>
      <c r="C13" s="35" t="s">
        <v>5</v>
      </c>
      <c r="D13" s="35"/>
      <c r="E13" s="36">
        <f>SUM(E5:E12)</f>
        <v>966937</v>
      </c>
      <c r="F13" s="36">
        <f>SUM(F5:F12)</f>
        <v>1063630.7</v>
      </c>
      <c r="G13" s="37">
        <f>SUM(G5:G12)</f>
        <v>125970163.693</v>
      </c>
      <c r="H13" s="38">
        <f>SUM(H5:H12)</f>
        <v>16601715.899999999</v>
      </c>
      <c r="I13" s="23">
        <f>SUM(I5:I12)</f>
        <v>1</v>
      </c>
    </row>
    <row r="17" spans="1:10" x14ac:dyDescent="0.2">
      <c r="A17" s="56" t="s">
        <v>38</v>
      </c>
      <c r="B17" s="56"/>
      <c r="C17" s="56"/>
      <c r="D17" s="56"/>
      <c r="E17" s="56"/>
      <c r="F17" s="56"/>
      <c r="G17" s="56"/>
      <c r="H17" s="56"/>
      <c r="I17" s="56"/>
    </row>
    <row r="18" spans="1:10" x14ac:dyDescent="0.2">
      <c r="A18" s="56"/>
      <c r="B18" s="56"/>
      <c r="C18" s="56"/>
      <c r="D18" s="56"/>
      <c r="E18" s="56"/>
      <c r="F18" s="56"/>
      <c r="G18" s="56"/>
      <c r="H18" s="56"/>
      <c r="I18" s="56"/>
    </row>
    <row r="19" spans="1:10" x14ac:dyDescent="0.2">
      <c r="A19" s="24"/>
      <c r="B19" s="24"/>
      <c r="C19" s="24"/>
      <c r="D19" s="24"/>
      <c r="E19" s="24"/>
      <c r="F19" s="24"/>
      <c r="G19" s="24"/>
      <c r="H19" s="24"/>
      <c r="I19" s="24"/>
    </row>
    <row r="20" spans="1:10" ht="49.5" customHeight="1" thickBot="1" x14ac:dyDescent="0.25">
      <c r="A20" s="30" t="s">
        <v>15</v>
      </c>
      <c r="B20" s="31" t="s">
        <v>16</v>
      </c>
      <c r="C20" s="31" t="s">
        <v>17</v>
      </c>
      <c r="D20" s="32" t="s">
        <v>36</v>
      </c>
      <c r="E20" s="33" t="s">
        <v>18</v>
      </c>
      <c r="F20" s="33" t="s">
        <v>19</v>
      </c>
      <c r="G20" s="33" t="s">
        <v>20</v>
      </c>
      <c r="H20" s="31" t="s">
        <v>21</v>
      </c>
      <c r="I20" s="32" t="s">
        <v>22</v>
      </c>
    </row>
    <row r="21" spans="1:10" x14ac:dyDescent="0.2">
      <c r="A21" s="1" t="s">
        <v>29</v>
      </c>
      <c r="B21" s="2">
        <v>177.99</v>
      </c>
      <c r="C21" s="2">
        <v>189.99</v>
      </c>
      <c r="D21" s="2">
        <f t="shared" ref="D21:D28" si="5">C21-B21</f>
        <v>12</v>
      </c>
      <c r="E21" s="18">
        <v>101970</v>
      </c>
      <c r="F21" s="18">
        <f t="shared" ref="F21:F28" si="6">E21*1.1</f>
        <v>112167.00000000001</v>
      </c>
      <c r="G21" s="19">
        <f t="shared" ref="G21:G28" si="7">F21*C21</f>
        <v>21310608.330000002</v>
      </c>
      <c r="H21" s="19">
        <f t="shared" ref="H21:H28" si="8">(G21)-(F21*B21)</f>
        <v>1346004</v>
      </c>
      <c r="I21" s="20">
        <f t="shared" ref="I21:I28" si="9">H21/$H$13</f>
        <v>8.1076197671832231E-2</v>
      </c>
    </row>
    <row r="22" spans="1:10" x14ac:dyDescent="0.2">
      <c r="A22" s="39" t="s">
        <v>23</v>
      </c>
      <c r="B22" s="25">
        <v>59</v>
      </c>
      <c r="C22" s="25">
        <v>69.989999999999995</v>
      </c>
      <c r="D22" s="25">
        <f t="shared" si="5"/>
        <v>10.989999999999995</v>
      </c>
      <c r="E22" s="26">
        <v>121000</v>
      </c>
      <c r="F22" s="26">
        <f t="shared" si="6"/>
        <v>133100</v>
      </c>
      <c r="G22" s="27">
        <f t="shared" si="7"/>
        <v>9315669</v>
      </c>
      <c r="H22" s="27">
        <f t="shared" si="8"/>
        <v>1462769</v>
      </c>
      <c r="I22" s="21">
        <f t="shared" si="9"/>
        <v>8.8109506801040974E-2</v>
      </c>
    </row>
    <row r="23" spans="1:10" x14ac:dyDescent="0.2">
      <c r="A23" s="1" t="s">
        <v>25</v>
      </c>
      <c r="B23" s="2">
        <v>74.989999999999995</v>
      </c>
      <c r="C23" s="2">
        <v>89.99</v>
      </c>
      <c r="D23" s="2">
        <f t="shared" si="5"/>
        <v>15</v>
      </c>
      <c r="E23" s="18">
        <v>98000</v>
      </c>
      <c r="F23" s="18">
        <f t="shared" si="6"/>
        <v>107800.00000000001</v>
      </c>
      <c r="G23" s="19">
        <f t="shared" si="7"/>
        <v>9700922</v>
      </c>
      <c r="H23" s="19">
        <f t="shared" si="8"/>
        <v>1616999.9999999991</v>
      </c>
      <c r="I23" s="20">
        <f t="shared" si="9"/>
        <v>9.7399570607035815E-2</v>
      </c>
    </row>
    <row r="24" spans="1:10" x14ac:dyDescent="0.2">
      <c r="A24" s="1" t="s">
        <v>26</v>
      </c>
      <c r="B24" s="2">
        <v>74.989999999999995</v>
      </c>
      <c r="C24" s="2">
        <v>89.99</v>
      </c>
      <c r="D24" s="2">
        <f t="shared" si="5"/>
        <v>15</v>
      </c>
      <c r="E24" s="18">
        <v>100700</v>
      </c>
      <c r="F24" s="18">
        <f t="shared" si="6"/>
        <v>110770.00000000001</v>
      </c>
      <c r="G24" s="19">
        <f t="shared" si="7"/>
        <v>9968192.3000000007</v>
      </c>
      <c r="H24" s="19">
        <f t="shared" si="8"/>
        <v>1661550</v>
      </c>
      <c r="I24" s="20">
        <f t="shared" si="9"/>
        <v>0.10008302816457666</v>
      </c>
    </row>
    <row r="25" spans="1:10" x14ac:dyDescent="0.2">
      <c r="A25" s="1" t="s">
        <v>27</v>
      </c>
      <c r="B25" s="2">
        <v>82.99</v>
      </c>
      <c r="C25" s="2">
        <v>99.99</v>
      </c>
      <c r="D25" s="2">
        <f t="shared" si="5"/>
        <v>17</v>
      </c>
      <c r="E25" s="18">
        <v>97067</v>
      </c>
      <c r="F25" s="18">
        <f t="shared" si="6"/>
        <v>106773.70000000001</v>
      </c>
      <c r="G25" s="19">
        <f t="shared" si="7"/>
        <v>10676302.263</v>
      </c>
      <c r="H25" s="19">
        <f t="shared" si="8"/>
        <v>1815152.9000000004</v>
      </c>
      <c r="I25" s="20">
        <f t="shared" si="9"/>
        <v>0.10933525853192082</v>
      </c>
    </row>
    <row r="26" spans="1:10" x14ac:dyDescent="0.2">
      <c r="A26" s="1" t="s">
        <v>30</v>
      </c>
      <c r="B26" s="2">
        <v>181.99</v>
      </c>
      <c r="C26" s="2">
        <v>199.99</v>
      </c>
      <c r="D26" s="2">
        <f t="shared" si="5"/>
        <v>18</v>
      </c>
      <c r="E26" s="18">
        <v>92000</v>
      </c>
      <c r="F26" s="18">
        <f t="shared" si="6"/>
        <v>101200.00000000001</v>
      </c>
      <c r="G26" s="19">
        <f t="shared" si="7"/>
        <v>20238988.000000004</v>
      </c>
      <c r="H26" s="19">
        <f t="shared" si="8"/>
        <v>1821600</v>
      </c>
      <c r="I26" s="21">
        <f t="shared" si="9"/>
        <v>0.10972359790833429</v>
      </c>
    </row>
    <row r="27" spans="1:10" x14ac:dyDescent="0.2">
      <c r="A27" s="1" t="s">
        <v>24</v>
      </c>
      <c r="B27" s="2">
        <v>52.99</v>
      </c>
      <c r="C27" s="2">
        <v>69.989999999999995</v>
      </c>
      <c r="D27" s="2">
        <f t="shared" si="5"/>
        <v>16.999999999999993</v>
      </c>
      <c r="E27" s="18">
        <v>159200</v>
      </c>
      <c r="F27" s="18">
        <f t="shared" si="6"/>
        <v>175120</v>
      </c>
      <c r="G27" s="19">
        <f t="shared" si="7"/>
        <v>12256648.799999999</v>
      </c>
      <c r="H27" s="19">
        <f t="shared" si="8"/>
        <v>2977039.9999999981</v>
      </c>
      <c r="I27" s="20">
        <f t="shared" si="9"/>
        <v>0.17932122305502157</v>
      </c>
    </row>
    <row r="28" spans="1:10" x14ac:dyDescent="0.2">
      <c r="A28" s="1" t="s">
        <v>28</v>
      </c>
      <c r="B28" s="2">
        <v>131.99</v>
      </c>
      <c r="C28" s="2">
        <v>149.99</v>
      </c>
      <c r="D28" s="2">
        <f t="shared" si="5"/>
        <v>18</v>
      </c>
      <c r="E28" s="18">
        <v>197000</v>
      </c>
      <c r="F28" s="18">
        <f t="shared" si="6"/>
        <v>216700.00000000003</v>
      </c>
      <c r="G28" s="19">
        <f t="shared" si="7"/>
        <v>32502833.000000007</v>
      </c>
      <c r="H28" s="19">
        <f t="shared" si="8"/>
        <v>3900600</v>
      </c>
      <c r="I28" s="20">
        <f t="shared" si="9"/>
        <v>0.23495161726023756</v>
      </c>
    </row>
    <row r="29" spans="1:10" ht="15.75" thickBot="1" x14ac:dyDescent="0.3">
      <c r="A29" s="22"/>
      <c r="B29" s="22"/>
      <c r="C29" s="35" t="s">
        <v>5</v>
      </c>
      <c r="D29" s="35"/>
      <c r="E29" s="36">
        <f>SUM(E21:E28)</f>
        <v>966937</v>
      </c>
      <c r="F29" s="36">
        <f>SUM(F21:F28)</f>
        <v>1063630.7</v>
      </c>
      <c r="G29" s="37">
        <f>SUM(G21:G28)</f>
        <v>125970163.69299999</v>
      </c>
      <c r="H29" s="38">
        <f>SUM(H21:H28)</f>
        <v>16601715.899999997</v>
      </c>
      <c r="I29" s="23">
        <f>SUM(I21:I28)</f>
        <v>0.99999999999999978</v>
      </c>
    </row>
    <row r="31" spans="1:10" x14ac:dyDescent="0.2">
      <c r="F31" s="57" t="s">
        <v>33</v>
      </c>
      <c r="G31" s="57"/>
      <c r="H31" s="57"/>
      <c r="I31" s="57"/>
      <c r="J31" s="28"/>
    </row>
    <row r="33" spans="1:7" ht="15" customHeight="1" x14ac:dyDescent="0.25">
      <c r="A33" s="29" t="s">
        <v>34</v>
      </c>
      <c r="B33" s="52" t="s">
        <v>37</v>
      </c>
      <c r="C33" s="52"/>
      <c r="D33" s="52"/>
      <c r="E33" s="52"/>
      <c r="F33" s="52"/>
      <c r="G33" s="52"/>
    </row>
    <row r="34" spans="1:7" x14ac:dyDescent="0.2">
      <c r="B34" s="52"/>
      <c r="C34" s="52"/>
      <c r="D34" s="52"/>
      <c r="E34" s="52"/>
      <c r="F34" s="52"/>
      <c r="G34" s="52"/>
    </row>
    <row r="35" spans="1:7" x14ac:dyDescent="0.2">
      <c r="B35" s="52"/>
      <c r="C35" s="52"/>
      <c r="D35" s="52"/>
      <c r="E35" s="52"/>
      <c r="F35" s="52"/>
      <c r="G35" s="52"/>
    </row>
    <row r="36" spans="1:7" x14ac:dyDescent="0.2">
      <c r="B36" s="52"/>
      <c r="C36" s="52"/>
      <c r="D36" s="52"/>
      <c r="E36" s="52"/>
      <c r="F36" s="52"/>
      <c r="G36" s="52"/>
    </row>
    <row r="37" spans="1:7" x14ac:dyDescent="0.2">
      <c r="B37" s="52"/>
      <c r="C37" s="52"/>
      <c r="D37" s="52"/>
      <c r="E37" s="52"/>
      <c r="F37" s="52"/>
      <c r="G37" s="52"/>
    </row>
    <row r="38" spans="1:7" x14ac:dyDescent="0.2">
      <c r="B38" s="52"/>
      <c r="C38" s="52"/>
      <c r="D38" s="52"/>
      <c r="E38" s="52"/>
      <c r="F38" s="52"/>
      <c r="G38" s="52"/>
    </row>
    <row r="39" spans="1:7" x14ac:dyDescent="0.2">
      <c r="B39" s="52"/>
      <c r="C39" s="52"/>
      <c r="D39" s="52"/>
      <c r="E39" s="52"/>
      <c r="F39" s="52"/>
      <c r="G39" s="52"/>
    </row>
  </sheetData>
  <sortState ref="A28:J35">
    <sortCondition ref="I28:I35"/>
    <sortCondition ref="D28:D35"/>
    <sortCondition ref="A28:A35"/>
  </sortState>
  <mergeCells count="4">
    <mergeCell ref="A1:I2"/>
    <mergeCell ref="F31:I31"/>
    <mergeCell ref="A17:I18"/>
    <mergeCell ref="B33:G39"/>
  </mergeCells>
  <pageMargins left="0.7" right="0.7" top="0.75" bottom="0.75" header="0.3" footer="0.3"/>
  <pageSetup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TotalMischief</vt:lpstr>
      <vt:lpstr>MusicPlayerZ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Meagan Frances</dc:creator>
  <cp:lastModifiedBy>Meagan Frances</cp:lastModifiedBy>
  <cp:lastPrinted>2011-02-28T04:32:17Z</cp:lastPrinted>
  <dcterms:created xsi:type="dcterms:W3CDTF">2011-02-28T02:59:04Z</dcterms:created>
  <dcterms:modified xsi:type="dcterms:W3CDTF">2011-03-02T23:59:33Z</dcterms:modified>
</cp:coreProperties>
</file>