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65236" windowWidth="13245" windowHeight="9030" activeTab="0"/>
  </bookViews>
  <sheets>
    <sheet name="Recruit" sheetId="1" r:id="rId1"/>
    <sheet name="Cost Plot" sheetId="2" r:id="rId2"/>
  </sheets>
  <externalReferences>
    <externalReference r:id="rId5"/>
  </externalReferences>
  <definedNames>
    <definedName name="\0">#REF!</definedName>
    <definedName name="\C">#REF!</definedName>
    <definedName name="\W">#REF!</definedName>
    <definedName name="INPUT1">#REF!</definedName>
    <definedName name="INPUT2">#REF!</definedName>
    <definedName name="OUTPUT1">#REF!</definedName>
    <definedName name="OUTPUT2">#REF!</definedName>
    <definedName name="OUTPUT3">#REF!</definedName>
    <definedName name="SCREEN1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<sst xmlns="http://schemas.openxmlformats.org/spreadsheetml/2006/main" count="45" uniqueCount="33">
  <si>
    <t xml:space="preserve">   RECRUITMENT SOURCE</t>
  </si>
  <si>
    <t>Newspapers</t>
  </si>
  <si>
    <t>Referrals</t>
  </si>
  <si>
    <t>Employment Agency</t>
  </si>
  <si>
    <t>YIELD RATIO (i.e., RESULTS OF PREVIOUS RECRUITMENT STRATEGY)</t>
  </si>
  <si>
    <t xml:space="preserve">PROPOSED BUDGET </t>
  </si>
  <si>
    <t>Job Fairs</t>
  </si>
  <si>
    <t xml:space="preserve">RECRUITMENT AT SOLARPOWER CORPORATION </t>
  </si>
  <si>
    <t>RECRUITMENT DATA BY SOURCE FOR PREVIOUS YEAR</t>
  </si>
  <si>
    <t>COST</t>
  </si>
  <si>
    <t>FOR NEXT YEAR</t>
  </si>
  <si>
    <t>NUMBER OF:</t>
  </si>
  <si>
    <t>Totals</t>
  </si>
  <si>
    <t>Applicants</t>
  </si>
  <si>
    <t>Interviews</t>
  </si>
  <si>
    <t>Offers</t>
  </si>
  <si>
    <t>Hires</t>
  </si>
  <si>
    <t>Quits 1st Year</t>
  </si>
  <si>
    <t>Employees Retained</t>
  </si>
  <si>
    <t>STATISTICS:</t>
  </si>
  <si>
    <t>Totals (Where Applicable)</t>
  </si>
  <si>
    <t>Cost Per Interview</t>
  </si>
  <si>
    <t>Cost Per Hire</t>
  </si>
  <si>
    <t>Percent Offers Per Applicant</t>
  </si>
  <si>
    <t>Percent Offers Per Interview</t>
  </si>
  <si>
    <t>Percent Offers Taken</t>
  </si>
  <si>
    <t>Hires/Interview</t>
  </si>
  <si>
    <t>Retention Rate</t>
  </si>
  <si>
    <t>Total Percent Employees Retained</t>
  </si>
  <si>
    <t>Cost Per Employee Retained</t>
  </si>
  <si>
    <t>PROPOSED BUDGET FOR NEXT YEAR (ALLOTMENT OF $10,500)</t>
  </si>
  <si>
    <t>Recruitment Budget Total</t>
  </si>
  <si>
    <t>COST PER EMPLOYEE RETAINED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</si>
</sst>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.0_);\(&quot;$&quot;#,##0.0\)"/>
    <numFmt numFmtId="172" formatCode="0.0%"/>
  </numFmts>
  <fonts count="47">
    <font>
      <sz val="10"/>
      <name val="Courier"/>
      <family val="0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single"/>
      <sz val="8"/>
      <color indexed="12"/>
      <name val="Courier"/>
      <family val="3"/>
    </font>
    <font>
      <u val="single"/>
      <sz val="8"/>
      <color indexed="20"/>
      <name val="Courier"/>
      <family val="3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 horizontal="right"/>
      <protection/>
    </xf>
    <xf numFmtId="164" fontId="3" fillId="0" borderId="12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164" fontId="3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5" fontId="2" fillId="0" borderId="0" xfId="0" applyNumberFormat="1" applyFont="1" applyBorder="1" applyAlignment="1" applyProtection="1">
      <alignment horizontal="right"/>
      <protection/>
    </xf>
    <xf numFmtId="5" fontId="2" fillId="0" borderId="0" xfId="44" applyNumberFormat="1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5" fontId="3" fillId="0" borderId="0" xfId="44" applyNumberFormat="1" applyFont="1" applyBorder="1" applyAlignment="1" applyProtection="1">
      <alignment horizontal="right"/>
      <protection/>
    </xf>
    <xf numFmtId="5" fontId="3" fillId="0" borderId="12" xfId="44" applyNumberFormat="1" applyFont="1" applyBorder="1" applyAlignment="1" applyProtection="1">
      <alignment horizontal="right"/>
      <protection/>
    </xf>
    <xf numFmtId="9" fontId="3" fillId="0" borderId="0" xfId="59" applyFont="1" applyBorder="1" applyAlignment="1" applyProtection="1">
      <alignment/>
      <protection/>
    </xf>
    <xf numFmtId="9" fontId="3" fillId="0" borderId="12" xfId="59" applyFont="1" applyBorder="1" applyAlignment="1" applyProtection="1">
      <alignment/>
      <protection/>
    </xf>
    <xf numFmtId="9" fontId="2" fillId="0" borderId="0" xfId="0" applyNumberFormat="1" applyFont="1" applyAlignment="1" applyProtection="1">
      <alignment horizontal="center"/>
      <protection/>
    </xf>
    <xf numFmtId="0" fontId="6" fillId="0" borderId="0" xfId="0" applyFont="1" applyBorder="1" applyAlignment="1" applyProtection="1">
      <alignment vertical="center" wrapText="1"/>
      <protection/>
    </xf>
    <xf numFmtId="6" fontId="3" fillId="0" borderId="0" xfId="0" applyNumberFormat="1" applyFont="1" applyAlignment="1">
      <alignment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10" fontId="3" fillId="0" borderId="0" xfId="59" applyNumberFormat="1" applyFont="1" applyBorder="1" applyAlignment="1" applyProtection="1">
      <alignment/>
      <protection/>
    </xf>
    <xf numFmtId="10" fontId="3" fillId="0" borderId="12" xfId="59" applyNumberFormat="1" applyFont="1" applyBorder="1" applyAlignment="1" applyProtection="1">
      <alignment/>
      <protection/>
    </xf>
    <xf numFmtId="7" fontId="3" fillId="0" borderId="0" xfId="44" applyNumberFormat="1" applyFont="1" applyBorder="1" applyAlignment="1" applyProtection="1">
      <alignment horizontal="right"/>
      <protection/>
    </xf>
    <xf numFmtId="7" fontId="3" fillId="0" borderId="11" xfId="44" applyNumberFormat="1" applyFont="1" applyBorder="1" applyAlignment="1" applyProtection="1">
      <alignment horizontal="right"/>
      <protection/>
    </xf>
    <xf numFmtId="7" fontId="3" fillId="0" borderId="12" xfId="44" applyNumberFormat="1" applyFont="1" applyBorder="1" applyAlignment="1" applyProtection="1">
      <alignment horizontal="right"/>
      <protection/>
    </xf>
    <xf numFmtId="7" fontId="3" fillId="0" borderId="0" xfId="0" applyNumberFormat="1" applyFont="1" applyAlignment="1">
      <alignment/>
    </xf>
    <xf numFmtId="7" fontId="3" fillId="0" borderId="0" xfId="0" applyNumberFormat="1" applyFont="1" applyBorder="1" applyAlignment="1">
      <alignment/>
    </xf>
    <xf numFmtId="7" fontId="3" fillId="0" borderId="0" xfId="0" applyNumberFormat="1" applyFont="1" applyBorder="1" applyAlignment="1" applyProtection="1">
      <alignment/>
      <protection/>
    </xf>
    <xf numFmtId="7" fontId="3" fillId="0" borderId="0" xfId="59" applyNumberFormat="1" applyFont="1" applyBorder="1" applyAlignment="1" applyProtection="1">
      <alignment/>
      <protection/>
    </xf>
    <xf numFmtId="7" fontId="2" fillId="0" borderId="15" xfId="44" applyNumberFormat="1" applyFont="1" applyBorder="1" applyAlignment="1" applyProtection="1">
      <alignment/>
      <protection/>
    </xf>
    <xf numFmtId="7" fontId="2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5" fontId="2" fillId="0" borderId="15" xfId="0" applyNumberFormat="1" applyFont="1" applyBorder="1" applyAlignment="1" applyProtection="1">
      <alignment horizontal="right"/>
      <protection/>
    </xf>
    <xf numFmtId="7" fontId="2" fillId="0" borderId="15" xfId="0" applyNumberFormat="1" applyFont="1" applyBorder="1" applyAlignment="1">
      <alignment/>
    </xf>
    <xf numFmtId="5" fontId="2" fillId="0" borderId="15" xfId="44" applyNumberFormat="1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RECRUITMENT COSTS
ACTUAL VS. PROPOSED</a:t>
            </a:r>
          </a:p>
        </c:rich>
      </c:tx>
      <c:layout>
        <c:manualLayout>
          <c:xMode val="factor"/>
          <c:yMode val="factor"/>
          <c:x val="-0.001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25"/>
          <c:y val="0.12625"/>
          <c:w val="0.845"/>
          <c:h val="0.83425"/>
        </c:manualLayout>
      </c:layout>
      <c:barChart>
        <c:barDir val="col"/>
        <c:grouping val="clustered"/>
        <c:varyColors val="0"/>
        <c:ser>
          <c:idx val="0"/>
          <c:order val="0"/>
          <c:tx>
            <c:v>Actual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'[1]RECRUIT'!$D$30:$G$30</c:f>
              <c:numCache>
                <c:ptCount val="4"/>
                <c:pt idx="0">
                  <c:v>2250</c:v>
                </c:pt>
                <c:pt idx="1">
                  <c:v>6000</c:v>
                </c:pt>
                <c:pt idx="2">
                  <c:v>1500</c:v>
                </c:pt>
                <c:pt idx="3">
                  <c:v>750</c:v>
                </c:pt>
              </c:numCache>
            </c:numRef>
          </c:cat>
          <c:val>
            <c:numRef>
              <c:f>'[1]RECRUIT'!$D$15:$G$15</c:f>
              <c:numCache>
                <c:ptCount val="4"/>
                <c:pt idx="0">
                  <c:v>6540</c:v>
                </c:pt>
                <c:pt idx="1">
                  <c:v>2700</c:v>
                </c:pt>
                <c:pt idx="2">
                  <c:v>725</c:v>
                </c:pt>
                <c:pt idx="3">
                  <c:v>7265</c:v>
                </c:pt>
              </c:numCache>
            </c:numRef>
          </c:val>
        </c:ser>
        <c:ser>
          <c:idx val="1"/>
          <c:order val="1"/>
          <c:tx>
            <c:v>Proposed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'[1]RECRUIT'!$D$30:$G$30</c:f>
              <c:numCache>
                <c:ptCount val="4"/>
                <c:pt idx="0">
                  <c:v>2250</c:v>
                </c:pt>
                <c:pt idx="1">
                  <c:v>6000</c:v>
                </c:pt>
                <c:pt idx="2">
                  <c:v>1500</c:v>
                </c:pt>
                <c:pt idx="3">
                  <c:v>750</c:v>
                </c:pt>
              </c:numCache>
            </c:numRef>
          </c:cat>
          <c:val>
            <c:numRef>
              <c:f>'[1]RECRUIT'!$D$30:$G$30</c:f>
              <c:numCache>
                <c:ptCount val="4"/>
                <c:pt idx="0">
                  <c:v>2250</c:v>
                </c:pt>
                <c:pt idx="1">
                  <c:v>6000</c:v>
                </c:pt>
                <c:pt idx="2">
                  <c:v>1500</c:v>
                </c:pt>
                <c:pt idx="3">
                  <c:v>750</c:v>
                </c:pt>
              </c:numCache>
            </c:numRef>
          </c:val>
        </c:ser>
        <c:axId val="15471140"/>
        <c:axId val="5022533"/>
      </c:barChart>
      <c:catAx>
        <c:axId val="15471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Recruitment Source</a:t>
                </a:r>
              </a:p>
            </c:rich>
          </c:tx>
          <c:layout>
            <c:manualLayout>
              <c:xMode val="factor"/>
              <c:yMode val="factor"/>
              <c:x val="0.001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022533"/>
        <c:crosses val="autoZero"/>
        <c:auto val="0"/>
        <c:lblOffset val="100"/>
        <c:tickLblSkip val="1"/>
        <c:noMultiLvlLbl val="0"/>
      </c:catAx>
      <c:valAx>
        <c:axId val="5022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$$$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7114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925"/>
          <c:y val="0.515"/>
          <c:w val="0.084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12</xdr:col>
      <xdr:colOff>352425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85820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larpower%20Orig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RUIT"/>
      <sheetName val="COST PLOT"/>
    </sheetNames>
    <sheetDataSet>
      <sheetData sheetId="0">
        <row r="15">
          <cell r="D15">
            <v>6540</v>
          </cell>
          <cell r="E15">
            <v>2700</v>
          </cell>
          <cell r="F15">
            <v>725</v>
          </cell>
          <cell r="G15">
            <v>7265</v>
          </cell>
        </row>
        <row r="30">
          <cell r="D30">
            <v>2250</v>
          </cell>
          <cell r="E30">
            <v>6000</v>
          </cell>
          <cell r="F30">
            <v>1500</v>
          </cell>
          <cell r="G30">
            <v>750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tabSelected="1" zoomScale="80" zoomScaleNormal="80" zoomScalePageLayoutView="0" workbookViewId="0" topLeftCell="A4">
      <selection activeCell="I21" sqref="I21"/>
    </sheetView>
  </sheetViews>
  <sheetFormatPr defaultColWidth="10.25390625" defaultRowHeight="12.75"/>
  <cols>
    <col min="1" max="1" width="28.375" style="3" customWidth="1"/>
    <col min="2" max="2" width="1.12109375" style="3" customWidth="1"/>
    <col min="3" max="6" width="11.625" style="3" customWidth="1"/>
    <col min="7" max="8" width="10.25390625" style="3" customWidth="1"/>
    <col min="9" max="9" width="26.875" style="3" customWidth="1"/>
    <col min="10" max="10" width="1.75390625" style="3" customWidth="1"/>
    <col min="11" max="11" width="10.75390625" style="3" bestFit="1" customWidth="1"/>
    <col min="12" max="13" width="10.25390625" style="3" customWidth="1"/>
    <col min="14" max="14" width="11.25390625" style="3" bestFit="1" customWidth="1"/>
    <col min="15" max="22" width="10.25390625" style="3" customWidth="1"/>
    <col min="23" max="23" width="72.625" style="3" customWidth="1"/>
    <col min="24" max="16384" width="10.25390625" style="3" customWidth="1"/>
  </cols>
  <sheetData>
    <row r="1" spans="1:23" ht="33.75" customHeight="1" thickBot="1">
      <c r="A1" s="31" t="s">
        <v>7</v>
      </c>
      <c r="B1" s="31"/>
      <c r="C1" s="31"/>
      <c r="D1" s="31"/>
      <c r="E1" s="31"/>
      <c r="F1" s="31"/>
      <c r="G1" s="31"/>
      <c r="I1" s="31" t="s">
        <v>7</v>
      </c>
      <c r="J1" s="31"/>
      <c r="K1" s="31"/>
      <c r="L1" s="31"/>
      <c r="M1" s="31"/>
      <c r="N1" s="31"/>
      <c r="O1" s="27"/>
      <c r="W1" s="4"/>
    </row>
    <row r="2" spans="1:25" ht="12.75">
      <c r="A2" s="2"/>
      <c r="B2" s="2"/>
      <c r="C2" s="2"/>
      <c r="D2" s="2"/>
      <c r="E2" s="2"/>
      <c r="F2" s="2"/>
      <c r="G2" s="2"/>
      <c r="X2" s="2"/>
      <c r="Y2" s="2"/>
    </row>
    <row r="3" spans="1:25" ht="13.5" thickBot="1">
      <c r="A3" s="32" t="s">
        <v>8</v>
      </c>
      <c r="B3" s="32"/>
      <c r="C3" s="32"/>
      <c r="D3" s="32"/>
      <c r="E3" s="32"/>
      <c r="F3" s="32"/>
      <c r="G3" s="32"/>
      <c r="I3" s="29" t="s">
        <v>30</v>
      </c>
      <c r="J3" s="29"/>
      <c r="K3" s="29"/>
      <c r="L3" s="29"/>
      <c r="M3" s="29"/>
      <c r="N3" s="29"/>
      <c r="Y3" s="2"/>
    </row>
    <row r="4" spans="1:25" ht="13.5" thickTop="1">
      <c r="A4" s="2"/>
      <c r="B4" s="2"/>
      <c r="C4" s="2"/>
      <c r="D4" s="2"/>
      <c r="E4" s="2"/>
      <c r="F4" s="2"/>
      <c r="G4" s="2"/>
      <c r="W4" s="5"/>
      <c r="Y4" s="2"/>
    </row>
    <row r="5" spans="1:14" ht="12.75" customHeight="1">
      <c r="A5" s="2"/>
      <c r="B5" s="2"/>
      <c r="C5" s="30" t="s">
        <v>0</v>
      </c>
      <c r="D5" s="30"/>
      <c r="E5" s="30"/>
      <c r="F5" s="30"/>
      <c r="G5" s="2"/>
      <c r="K5" s="30" t="s">
        <v>0</v>
      </c>
      <c r="L5" s="30"/>
      <c r="M5" s="30"/>
      <c r="N5" s="30"/>
    </row>
    <row r="6" spans="1:7" ht="12.75">
      <c r="A6" s="2"/>
      <c r="B6" s="2"/>
      <c r="C6" s="6"/>
      <c r="D6" s="6"/>
      <c r="E6" s="6"/>
      <c r="F6" s="6"/>
      <c r="G6" s="2"/>
    </row>
    <row r="7" spans="1:14" ht="30" customHeight="1">
      <c r="A7" s="7" t="s">
        <v>11</v>
      </c>
      <c r="B7" s="8"/>
      <c r="C7" s="9" t="s">
        <v>1</v>
      </c>
      <c r="D7" s="9" t="s">
        <v>2</v>
      </c>
      <c r="E7" s="9" t="s">
        <v>6</v>
      </c>
      <c r="F7" s="10" t="s">
        <v>3</v>
      </c>
      <c r="G7" s="9" t="s">
        <v>12</v>
      </c>
      <c r="K7" s="9" t="s">
        <v>1</v>
      </c>
      <c r="L7" s="9" t="s">
        <v>2</v>
      </c>
      <c r="M7" s="9" t="s">
        <v>6</v>
      </c>
      <c r="N7" s="10" t="s">
        <v>3</v>
      </c>
    </row>
    <row r="8" spans="1:14" ht="12.75">
      <c r="A8" s="8" t="s">
        <v>13</v>
      </c>
      <c r="B8" s="8"/>
      <c r="C8" s="11">
        <v>98</v>
      </c>
      <c r="D8" s="11">
        <v>32</v>
      </c>
      <c r="E8" s="11">
        <v>85</v>
      </c>
      <c r="F8" s="12">
        <v>28</v>
      </c>
      <c r="G8" s="13">
        <f>SUM(C8:F8)</f>
        <v>243</v>
      </c>
      <c r="I8" s="21" t="s">
        <v>29</v>
      </c>
      <c r="J8" s="21"/>
      <c r="K8" s="38">
        <f>C33</f>
        <v>2180</v>
      </c>
      <c r="L8" s="38">
        <f>D33</f>
        <v>337.5</v>
      </c>
      <c r="M8" s="38">
        <f>E33</f>
        <v>362.5</v>
      </c>
      <c r="N8" s="39">
        <f>F33</f>
        <v>7265</v>
      </c>
    </row>
    <row r="9" spans="1:24" ht="12.75">
      <c r="A9" s="8" t="s">
        <v>14</v>
      </c>
      <c r="B9" s="8"/>
      <c r="C9" s="14">
        <v>22</v>
      </c>
      <c r="D9" s="14">
        <v>25</v>
      </c>
      <c r="E9" s="14">
        <v>39</v>
      </c>
      <c r="F9" s="15">
        <v>6</v>
      </c>
      <c r="G9" s="13">
        <f>SUM(C9:F9)</f>
        <v>92</v>
      </c>
      <c r="I9" s="21" t="s">
        <v>28</v>
      </c>
      <c r="J9" s="21"/>
      <c r="K9" s="40">
        <f>C31</f>
        <v>0.21428571428571427</v>
      </c>
      <c r="L9" s="41">
        <f>D31</f>
        <v>0.5714285714285714</v>
      </c>
      <c r="M9" s="41">
        <f>E31</f>
        <v>0.14285714285714285</v>
      </c>
      <c r="N9" s="41">
        <f>F31</f>
        <v>0.07142857142857142</v>
      </c>
      <c r="X9" s="2"/>
    </row>
    <row r="10" spans="1:24" ht="12.75">
      <c r="A10" s="8" t="s">
        <v>15</v>
      </c>
      <c r="B10" s="8"/>
      <c r="C10" s="14">
        <v>8</v>
      </c>
      <c r="D10" s="14">
        <v>19</v>
      </c>
      <c r="E10" s="14">
        <v>15</v>
      </c>
      <c r="F10" s="15">
        <v>4</v>
      </c>
      <c r="G10" s="13">
        <f>SUM(C10:F10)</f>
        <v>46</v>
      </c>
      <c r="K10" s="38"/>
      <c r="L10" s="38"/>
      <c r="M10" s="38"/>
      <c r="N10" s="38"/>
      <c r="X10" s="2"/>
    </row>
    <row r="11" spans="1:24" ht="12.75">
      <c r="A11" s="16" t="s">
        <v>16</v>
      </c>
      <c r="B11" s="16"/>
      <c r="C11" s="14">
        <v>7</v>
      </c>
      <c r="D11" s="14">
        <v>11</v>
      </c>
      <c r="E11" s="14">
        <v>7</v>
      </c>
      <c r="F11" s="15">
        <v>4</v>
      </c>
      <c r="G11" s="13">
        <f>SUM(C11:F11)</f>
        <v>29</v>
      </c>
      <c r="I11" s="1" t="s">
        <v>5</v>
      </c>
      <c r="K11" s="42">
        <f>K14*K9</f>
        <v>2250</v>
      </c>
      <c r="L11" s="42">
        <f>K14*L9</f>
        <v>6000</v>
      </c>
      <c r="M11" s="42">
        <f>K14*M9</f>
        <v>1500</v>
      </c>
      <c r="N11" s="42">
        <f>K14*N9</f>
        <v>750</v>
      </c>
      <c r="X11" s="2"/>
    </row>
    <row r="12" spans="1:24" ht="12.75">
      <c r="A12" s="8" t="s">
        <v>17</v>
      </c>
      <c r="B12" s="8"/>
      <c r="C12" s="14">
        <v>4</v>
      </c>
      <c r="D12" s="14">
        <v>3</v>
      </c>
      <c r="E12" s="14">
        <v>5</v>
      </c>
      <c r="F12" s="15">
        <v>3</v>
      </c>
      <c r="G12" s="13">
        <f>SUM(C12:F12)</f>
        <v>15</v>
      </c>
      <c r="I12" s="1" t="s">
        <v>10</v>
      </c>
      <c r="X12" s="2"/>
    </row>
    <row r="13" spans="1:24" ht="12.75">
      <c r="A13" s="8" t="s">
        <v>18</v>
      </c>
      <c r="B13" s="8"/>
      <c r="C13" s="14">
        <f>C11-C12</f>
        <v>3</v>
      </c>
      <c r="D13" s="14">
        <f>D11-D12</f>
        <v>8</v>
      </c>
      <c r="E13" s="14">
        <f>E11-E12</f>
        <v>2</v>
      </c>
      <c r="F13" s="15">
        <f>F11-F12</f>
        <v>1</v>
      </c>
      <c r="G13" s="17">
        <f>G11-G12</f>
        <v>14</v>
      </c>
      <c r="X13" s="2"/>
    </row>
    <row r="14" spans="1:11" ht="12.75">
      <c r="A14" s="18" t="s">
        <v>9</v>
      </c>
      <c r="B14" s="18"/>
      <c r="C14" s="45">
        <v>6540</v>
      </c>
      <c r="D14" s="45">
        <v>2700</v>
      </c>
      <c r="E14" s="45">
        <v>725</v>
      </c>
      <c r="F14" s="45">
        <v>7265</v>
      </c>
      <c r="G14" s="47">
        <f>SUM(C14:F14)</f>
        <v>17230</v>
      </c>
      <c r="I14" s="3" t="s">
        <v>31</v>
      </c>
      <c r="K14" s="28">
        <v>10500</v>
      </c>
    </row>
    <row r="15" spans="1:7" ht="12.75">
      <c r="A15" s="18"/>
      <c r="B15" s="18"/>
      <c r="C15" s="19"/>
      <c r="D15" s="19"/>
      <c r="E15" s="19"/>
      <c r="F15" s="19"/>
      <c r="G15" s="20"/>
    </row>
    <row r="16" spans="1:7" ht="12.75">
      <c r="A16" s="2"/>
      <c r="B16" s="2"/>
      <c r="C16" s="2"/>
      <c r="D16" s="2"/>
      <c r="E16" s="2"/>
      <c r="F16" s="2"/>
      <c r="G16" s="2"/>
    </row>
    <row r="17" spans="1:7" ht="13.5" thickBot="1">
      <c r="A17" s="32" t="s">
        <v>4</v>
      </c>
      <c r="B17" s="32"/>
      <c r="C17" s="32"/>
      <c r="D17" s="32"/>
      <c r="E17" s="32"/>
      <c r="F17" s="32"/>
      <c r="G17" s="32"/>
    </row>
    <row r="18" spans="1:7" ht="13.5" thickTop="1">
      <c r="A18" s="2"/>
      <c r="B18" s="2"/>
      <c r="C18" s="2"/>
      <c r="D18" s="2"/>
      <c r="E18" s="2"/>
      <c r="F18" s="2"/>
      <c r="G18" s="2"/>
    </row>
    <row r="19" spans="1:7" ht="12.75" customHeight="1">
      <c r="A19" s="2"/>
      <c r="B19" s="2"/>
      <c r="C19" s="30" t="s">
        <v>0</v>
      </c>
      <c r="D19" s="30"/>
      <c r="E19" s="30"/>
      <c r="F19" s="30"/>
      <c r="G19" s="2"/>
    </row>
    <row r="20" spans="1:7" ht="12.75" customHeight="1">
      <c r="A20" s="2"/>
      <c r="B20" s="2"/>
      <c r="C20" s="6"/>
      <c r="D20" s="6"/>
      <c r="E20" s="6"/>
      <c r="F20" s="6"/>
      <c r="G20" s="2"/>
    </row>
    <row r="21" spans="1:7" ht="42" customHeight="1">
      <c r="A21" s="7" t="s">
        <v>19</v>
      </c>
      <c r="B21" s="8"/>
      <c r="C21" s="9" t="s">
        <v>1</v>
      </c>
      <c r="D21" s="9" t="s">
        <v>2</v>
      </c>
      <c r="E21" s="9" t="s">
        <v>6</v>
      </c>
      <c r="F21" s="10" t="s">
        <v>3</v>
      </c>
      <c r="G21" s="10" t="s">
        <v>20</v>
      </c>
    </row>
    <row r="22" spans="1:7" ht="12.75" customHeight="1">
      <c r="A22" s="21" t="s">
        <v>21</v>
      </c>
      <c r="B22" s="21"/>
      <c r="C22" s="35">
        <f>C14/C9</f>
        <v>297.27272727272725</v>
      </c>
      <c r="D22" s="35">
        <f>D14/D9</f>
        <v>108</v>
      </c>
      <c r="E22" s="35">
        <f>E14/E9</f>
        <v>18.58974358974359</v>
      </c>
      <c r="F22" s="36">
        <f>F14/F9</f>
        <v>1210.8333333333333</v>
      </c>
      <c r="G22" s="13"/>
    </row>
    <row r="23" spans="1:7" ht="12.75">
      <c r="A23" s="21" t="s">
        <v>22</v>
      </c>
      <c r="B23" s="21"/>
      <c r="C23" s="35">
        <f>C14/C11</f>
        <v>934.2857142857143</v>
      </c>
      <c r="D23" s="35">
        <f>D14/D11</f>
        <v>245.45454545454547</v>
      </c>
      <c r="E23" s="35">
        <f>E14/E11</f>
        <v>103.57142857142857</v>
      </c>
      <c r="F23" s="37">
        <f>F14/F11</f>
        <v>1816.25</v>
      </c>
      <c r="G23" s="13"/>
    </row>
    <row r="24" spans="1:7" ht="12.75">
      <c r="A24" s="21"/>
      <c r="B24" s="21"/>
      <c r="C24" s="22"/>
      <c r="D24" s="22"/>
      <c r="E24" s="22"/>
      <c r="F24" s="23"/>
      <c r="G24" s="13"/>
    </row>
    <row r="25" spans="1:7" ht="12.75">
      <c r="A25" s="21" t="s">
        <v>23</v>
      </c>
      <c r="B25" s="21"/>
      <c r="C25" s="33">
        <f>C10/C8</f>
        <v>0.08163265306122448</v>
      </c>
      <c r="D25" s="33">
        <f>D10/D8</f>
        <v>0.59375</v>
      </c>
      <c r="E25" s="33">
        <f>E10/E8</f>
        <v>0.17647058823529413</v>
      </c>
      <c r="F25" s="34">
        <f>F10/F8</f>
        <v>0.14285714285714285</v>
      </c>
      <c r="G25" s="13"/>
    </row>
    <row r="26" spans="1:7" ht="12.75">
      <c r="A26" s="21" t="s">
        <v>24</v>
      </c>
      <c r="B26" s="21"/>
      <c r="C26" s="33">
        <f aca="true" t="shared" si="0" ref="C26:F27">C10/C9</f>
        <v>0.36363636363636365</v>
      </c>
      <c r="D26" s="33">
        <f t="shared" si="0"/>
        <v>0.76</v>
      </c>
      <c r="E26" s="33">
        <f t="shared" si="0"/>
        <v>0.38461538461538464</v>
      </c>
      <c r="F26" s="34">
        <f t="shared" si="0"/>
        <v>0.6666666666666666</v>
      </c>
      <c r="G26" s="13"/>
    </row>
    <row r="27" spans="1:7" ht="12.75">
      <c r="A27" s="21" t="s">
        <v>25</v>
      </c>
      <c r="B27" s="21"/>
      <c r="C27" s="33">
        <f t="shared" si="0"/>
        <v>0.875</v>
      </c>
      <c r="D27" s="33">
        <f t="shared" si="0"/>
        <v>0.5789473684210527</v>
      </c>
      <c r="E27" s="33">
        <f t="shared" si="0"/>
        <v>0.4666666666666667</v>
      </c>
      <c r="F27" s="34">
        <f t="shared" si="0"/>
        <v>1</v>
      </c>
      <c r="G27" s="13"/>
    </row>
    <row r="28" spans="1:7" ht="12.75" customHeight="1">
      <c r="A28" s="21" t="s">
        <v>26</v>
      </c>
      <c r="B28" s="21"/>
      <c r="C28" s="33">
        <f>C11/C9</f>
        <v>0.3181818181818182</v>
      </c>
      <c r="D28" s="33">
        <f>D11/D9</f>
        <v>0.44</v>
      </c>
      <c r="E28" s="33">
        <f>E11/E9</f>
        <v>0.1794871794871795</v>
      </c>
      <c r="F28" s="34">
        <f>F11/F9</f>
        <v>0.6666666666666666</v>
      </c>
      <c r="G28" s="13"/>
    </row>
    <row r="29" spans="1:7" ht="12.75">
      <c r="A29" s="21"/>
      <c r="B29" s="21"/>
      <c r="C29" s="24"/>
      <c r="D29" s="24"/>
      <c r="E29" s="24"/>
      <c r="F29" s="25"/>
      <c r="G29" s="13"/>
    </row>
    <row r="30" spans="1:7" ht="12.75">
      <c r="A30" s="21" t="s">
        <v>27</v>
      </c>
      <c r="B30" s="21"/>
      <c r="C30" s="33">
        <f>C13/C11</f>
        <v>0.42857142857142855</v>
      </c>
      <c r="D30" s="33">
        <f>D13/D11</f>
        <v>0.7272727272727273</v>
      </c>
      <c r="E30" s="33">
        <f>E13/E11</f>
        <v>0.2857142857142857</v>
      </c>
      <c r="F30" s="34">
        <f>F13/F11</f>
        <v>0.25</v>
      </c>
      <c r="G30" s="13"/>
    </row>
    <row r="31" spans="1:7" ht="12.75">
      <c r="A31" s="21" t="s">
        <v>28</v>
      </c>
      <c r="B31" s="21"/>
      <c r="C31" s="33">
        <f>C13/G13</f>
        <v>0.21428571428571427</v>
      </c>
      <c r="D31" s="33">
        <f>D13/G13</f>
        <v>0.5714285714285714</v>
      </c>
      <c r="E31" s="33">
        <f>E13/G13</f>
        <v>0.14285714285714285</v>
      </c>
      <c r="F31" s="34">
        <f>F13/G13</f>
        <v>0.07142857142857142</v>
      </c>
      <c r="G31" s="26">
        <f>SUM(C31:F31)</f>
        <v>1</v>
      </c>
    </row>
    <row r="32" spans="1:7" ht="12.75">
      <c r="A32" s="21"/>
      <c r="B32" s="21"/>
      <c r="C32" s="33"/>
      <c r="D32" s="33"/>
      <c r="E32" s="33"/>
      <c r="F32" s="34"/>
      <c r="G32" s="26"/>
    </row>
    <row r="33" spans="1:7" ht="12.75">
      <c r="A33" s="43" t="s">
        <v>32</v>
      </c>
      <c r="B33" s="43"/>
      <c r="C33" s="46">
        <f>C14/C13</f>
        <v>2180</v>
      </c>
      <c r="D33" s="46">
        <f>D14/D13</f>
        <v>337.5</v>
      </c>
      <c r="E33" s="46">
        <f>E14/E13</f>
        <v>362.5</v>
      </c>
      <c r="F33" s="46">
        <f>F14/F13</f>
        <v>7265</v>
      </c>
      <c r="G33" s="13"/>
    </row>
    <row r="34" spans="1:2" ht="12.75">
      <c r="A34" s="44"/>
      <c r="B34" s="44"/>
    </row>
    <row r="35" ht="12.75">
      <c r="B35" s="1"/>
    </row>
    <row r="36" spans="2:6" ht="12.75">
      <c r="B36" s="1"/>
      <c r="C36" s="1"/>
      <c r="D36" s="1"/>
      <c r="E36" s="1"/>
      <c r="F36" s="1"/>
    </row>
    <row r="58" ht="12.75">
      <c r="J58" s="2"/>
    </row>
    <row r="59" spans="10:11" ht="12.75">
      <c r="J59" s="2"/>
      <c r="K59" s="2"/>
    </row>
    <row r="60" ht="12.75">
      <c r="J60" s="2"/>
    </row>
    <row r="61" ht="12.75">
      <c r="J61" s="2"/>
    </row>
    <row r="62" ht="12.75">
      <c r="J62" s="2"/>
    </row>
    <row r="63" ht="12.75">
      <c r="J63" s="2"/>
    </row>
    <row r="64" ht="12.75">
      <c r="J64" s="2"/>
    </row>
    <row r="66" spans="9:10" ht="12.75">
      <c r="I66" s="2"/>
      <c r="J66" s="2"/>
    </row>
  </sheetData>
  <sheetProtection/>
  <mergeCells count="8">
    <mergeCell ref="A17:G17"/>
    <mergeCell ref="C19:F19"/>
    <mergeCell ref="A1:G1"/>
    <mergeCell ref="I1:N1"/>
    <mergeCell ref="A3:G3"/>
    <mergeCell ref="I3:N3"/>
    <mergeCell ref="C5:F5"/>
    <mergeCell ref="K5:N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="80" zoomScaleNormal="80" workbookViewId="0" topLeftCell="A1">
      <selection activeCell="N20" sqref="N20"/>
    </sheetView>
  </sheetViews>
  <sheetFormatPr defaultColWidth="9.00390625" defaultRowHeight="12.75"/>
  <sheetData/>
  <sheetProtection/>
  <printOptions/>
  <pageMargins left="0.7" right="0.7" top="0.75" bottom="0.75" header="0.3" footer="0.3"/>
  <pageSetup fitToHeight="1" fitToWidth="1"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freeman's</dc:creator>
  <cp:keywords/>
  <dc:description/>
  <cp:lastModifiedBy>Meagan Frances</cp:lastModifiedBy>
  <cp:lastPrinted>2009-10-27T20:45:45Z</cp:lastPrinted>
  <dcterms:created xsi:type="dcterms:W3CDTF">2000-03-16T00:02:46Z</dcterms:created>
  <dcterms:modified xsi:type="dcterms:W3CDTF">2009-10-27T21:08:21Z</dcterms:modified>
  <cp:category/>
  <cp:version/>
  <cp:contentType/>
  <cp:contentStatus/>
</cp:coreProperties>
</file>