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ccampbell\Desktop\"/>
    </mc:Choice>
  </mc:AlternateContent>
  <bookViews>
    <workbookView xWindow="0" yWindow="0" windowWidth="9588" windowHeight="6588"/>
  </bookViews>
  <sheets>
    <sheet name="Input_Values" sheetId="1" r:id="rId1"/>
    <sheet name="Output" sheetId="4" state="hidden" r:id="rId2"/>
    <sheet name="Calculations" sheetId="3" state="hidden" r:id="rId3"/>
    <sheet name="ESRI_MAPINFO_SHEET" sheetId="2" state="very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O4" i="3"/>
  <c r="AO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1" i="4" s="1"/>
  <c r="J22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H4" i="3"/>
  <c r="L4" i="3"/>
  <c r="N4" i="3"/>
  <c r="P4" i="3"/>
  <c r="R4" i="3"/>
  <c r="T4" i="3"/>
  <c r="V4" i="3"/>
  <c r="X4" i="3"/>
  <c r="Y4" i="4" s="1"/>
  <c r="Z4" i="3"/>
  <c r="AB4" i="3"/>
  <c r="AB4" i="4" s="1"/>
  <c r="AD4" i="3"/>
  <c r="AF4" i="3"/>
  <c r="AH4" i="3"/>
  <c r="AJ4" i="3"/>
  <c r="AL4" i="3"/>
  <c r="AN4" i="3"/>
  <c r="H5" i="3"/>
  <c r="L5" i="3"/>
  <c r="L5" i="4" s="1"/>
  <c r="N5" i="3"/>
  <c r="P5" i="3"/>
  <c r="Q5" i="4" s="1"/>
  <c r="R5" i="3"/>
  <c r="T5" i="3"/>
  <c r="V5" i="3"/>
  <c r="X5" i="3"/>
  <c r="Y5" i="4" s="1"/>
  <c r="Z5" i="3"/>
  <c r="AB5" i="3"/>
  <c r="AB5" i="4" s="1"/>
  <c r="AD5" i="3"/>
  <c r="AF5" i="3"/>
  <c r="AH5" i="3"/>
  <c r="AJ5" i="3"/>
  <c r="AL5" i="3"/>
  <c r="AN5" i="3"/>
  <c r="H6" i="3"/>
  <c r="I6" i="4" s="1"/>
  <c r="L6" i="3"/>
  <c r="L6" i="4" s="1"/>
  <c r="N6" i="3"/>
  <c r="P6" i="3"/>
  <c r="Q6" i="4" s="1"/>
  <c r="R6" i="3"/>
  <c r="T6" i="3"/>
  <c r="U6" i="4" s="1"/>
  <c r="V6" i="3"/>
  <c r="X6" i="3"/>
  <c r="Z6" i="3"/>
  <c r="AB6" i="3"/>
  <c r="AC6" i="4" s="1"/>
  <c r="AD6" i="3"/>
  <c r="AF6" i="3"/>
  <c r="AH6" i="3"/>
  <c r="AJ6" i="3"/>
  <c r="AL6" i="3"/>
  <c r="AN6" i="3"/>
  <c r="H7" i="3"/>
  <c r="L7" i="3"/>
  <c r="N7" i="3"/>
  <c r="P7" i="3"/>
  <c r="Q7" i="4" s="1"/>
  <c r="R7" i="3"/>
  <c r="T7" i="3"/>
  <c r="V7" i="3"/>
  <c r="X7" i="3"/>
  <c r="Z7" i="3"/>
  <c r="AB7" i="3"/>
  <c r="AD7" i="3"/>
  <c r="AF7" i="3"/>
  <c r="AG7" i="4" s="1"/>
  <c r="AH7" i="3"/>
  <c r="AJ7" i="3"/>
  <c r="AL7" i="3"/>
  <c r="AN7" i="3"/>
  <c r="H8" i="3"/>
  <c r="L8" i="3"/>
  <c r="N8" i="3"/>
  <c r="P8" i="3"/>
  <c r="Q8" i="4" s="1"/>
  <c r="R8" i="3"/>
  <c r="T8" i="3"/>
  <c r="V8" i="3"/>
  <c r="X8" i="3"/>
  <c r="Z8" i="3"/>
  <c r="AB8" i="3"/>
  <c r="AD8" i="3"/>
  <c r="AF8" i="3"/>
  <c r="AG8" i="4" s="1"/>
  <c r="AH8" i="3"/>
  <c r="AJ8" i="3"/>
  <c r="AL8" i="3"/>
  <c r="AN8" i="3"/>
  <c r="H9" i="3"/>
  <c r="L9" i="3"/>
  <c r="L9" i="4" s="1"/>
  <c r="N9" i="3"/>
  <c r="P9" i="3"/>
  <c r="Q9" i="4" s="1"/>
  <c r="R9" i="3"/>
  <c r="T9" i="3"/>
  <c r="V9" i="3"/>
  <c r="X9" i="3"/>
  <c r="Z9" i="3"/>
  <c r="AB9" i="3"/>
  <c r="AD9" i="3"/>
  <c r="AF9" i="3"/>
  <c r="AG9" i="4" s="1"/>
  <c r="AH9" i="3"/>
  <c r="AJ9" i="3"/>
  <c r="AL9" i="3"/>
  <c r="AN9" i="3"/>
  <c r="H10" i="3"/>
  <c r="I10" i="4" s="1"/>
  <c r="L10" i="3"/>
  <c r="L10" i="4" s="1"/>
  <c r="N10" i="3"/>
  <c r="P10" i="3"/>
  <c r="Q10" i="4" s="1"/>
  <c r="R10" i="3"/>
  <c r="T10" i="3"/>
  <c r="V10" i="3"/>
  <c r="X10" i="3"/>
  <c r="Z10" i="3"/>
  <c r="AB10" i="3"/>
  <c r="AD10" i="3"/>
  <c r="AF10" i="3"/>
  <c r="AG10" i="4" s="1"/>
  <c r="AH10" i="3"/>
  <c r="AJ10" i="3"/>
  <c r="AL10" i="3"/>
  <c r="AN10" i="3"/>
  <c r="H11" i="3"/>
  <c r="L11" i="3"/>
  <c r="N11" i="3"/>
  <c r="P11" i="3"/>
  <c r="Q11" i="4" s="1"/>
  <c r="R11" i="3"/>
  <c r="T11" i="3"/>
  <c r="V11" i="3"/>
  <c r="X11" i="3"/>
  <c r="Z11" i="3"/>
  <c r="AB11" i="3"/>
  <c r="AD11" i="3"/>
  <c r="AF11" i="3"/>
  <c r="AF11" i="4" s="1"/>
  <c r="AH11" i="3"/>
  <c r="AJ11" i="3"/>
  <c r="AL11" i="3"/>
  <c r="AN11" i="3"/>
  <c r="H12" i="3"/>
  <c r="L12" i="3"/>
  <c r="N12" i="3"/>
  <c r="P12" i="3"/>
  <c r="Q12" i="4" s="1"/>
  <c r="R12" i="3"/>
  <c r="T12" i="3"/>
  <c r="V12" i="3"/>
  <c r="X12" i="3"/>
  <c r="Z12" i="3"/>
  <c r="AB12" i="3"/>
  <c r="AD12" i="3"/>
  <c r="AF12" i="3"/>
  <c r="AH12" i="3"/>
  <c r="AJ12" i="3"/>
  <c r="AL12" i="3"/>
  <c r="AN12" i="3"/>
  <c r="H13" i="3"/>
  <c r="L13" i="3"/>
  <c r="M13" i="4" s="1"/>
  <c r="N13" i="3"/>
  <c r="P13" i="3"/>
  <c r="Q13" i="4" s="1"/>
  <c r="R13" i="3"/>
  <c r="T13" i="3"/>
  <c r="V13" i="3"/>
  <c r="V13" i="4" s="1"/>
  <c r="X13" i="3"/>
  <c r="Z13" i="3"/>
  <c r="AB13" i="3"/>
  <c r="AD13" i="3"/>
  <c r="AF13" i="3"/>
  <c r="AH13" i="3"/>
  <c r="AJ13" i="3"/>
  <c r="AL13" i="3"/>
  <c r="AN13" i="3"/>
  <c r="H14" i="3"/>
  <c r="I14" i="4" s="1"/>
  <c r="L14" i="3"/>
  <c r="M14" i="4" s="1"/>
  <c r="N14" i="3"/>
  <c r="P14" i="3"/>
  <c r="Q14" i="4" s="1"/>
  <c r="R14" i="3"/>
  <c r="T14" i="3"/>
  <c r="V14" i="3"/>
  <c r="X14" i="3"/>
  <c r="Z14" i="3"/>
  <c r="AB14" i="3"/>
  <c r="AC14" i="4" s="1"/>
  <c r="AD14" i="3"/>
  <c r="AF14" i="3"/>
  <c r="AH14" i="3"/>
  <c r="AJ14" i="3"/>
  <c r="AL14" i="3"/>
  <c r="AN14" i="3"/>
  <c r="H15" i="3"/>
  <c r="L15" i="3"/>
  <c r="N15" i="3"/>
  <c r="P15" i="3"/>
  <c r="Q15" i="4" s="1"/>
  <c r="R15" i="3"/>
  <c r="T15" i="3"/>
  <c r="V15" i="3"/>
  <c r="X15" i="3"/>
  <c r="Z15" i="3"/>
  <c r="AB15" i="3"/>
  <c r="AD15" i="3"/>
  <c r="AF15" i="3"/>
  <c r="AF15" i="4" s="1"/>
  <c r="AH15" i="3"/>
  <c r="AJ15" i="3"/>
  <c r="AL15" i="3"/>
  <c r="AN15" i="3"/>
  <c r="H16" i="3"/>
  <c r="L16" i="3"/>
  <c r="L16" i="4" s="1"/>
  <c r="N16" i="3"/>
  <c r="P16" i="3"/>
  <c r="R16" i="3"/>
  <c r="T16" i="3"/>
  <c r="V16" i="3"/>
  <c r="X16" i="3"/>
  <c r="Z16" i="3"/>
  <c r="AB16" i="3"/>
  <c r="AD16" i="3"/>
  <c r="AF16" i="3"/>
  <c r="AH16" i="3"/>
  <c r="AJ16" i="3"/>
  <c r="AL16" i="3"/>
  <c r="AN16" i="3"/>
  <c r="H17" i="3"/>
  <c r="L17" i="3"/>
  <c r="N17" i="3"/>
  <c r="P17" i="3"/>
  <c r="Q17" i="4" s="1"/>
  <c r="R17" i="3"/>
  <c r="T17" i="3"/>
  <c r="V17" i="3"/>
  <c r="V17" i="4" s="1"/>
  <c r="X17" i="3"/>
  <c r="Z17" i="3"/>
  <c r="AB17" i="3"/>
  <c r="AD17" i="3"/>
  <c r="AF17" i="3"/>
  <c r="AH17" i="3"/>
  <c r="AJ17" i="3"/>
  <c r="AL17" i="3"/>
  <c r="AN17" i="3"/>
  <c r="H18" i="3"/>
  <c r="I18" i="4" s="1"/>
  <c r="L18" i="3"/>
  <c r="L18" i="4" s="1"/>
  <c r="N18" i="3"/>
  <c r="P18" i="3"/>
  <c r="R18" i="3"/>
  <c r="T18" i="3"/>
  <c r="V18" i="3"/>
  <c r="X18" i="3"/>
  <c r="Z18" i="3"/>
  <c r="AB18" i="3"/>
  <c r="AD18" i="3"/>
  <c r="AF18" i="3"/>
  <c r="AH18" i="3"/>
  <c r="AJ18" i="3"/>
  <c r="AL18" i="3"/>
  <c r="AN18" i="3"/>
  <c r="H19" i="3"/>
  <c r="L19" i="3"/>
  <c r="N19" i="3"/>
  <c r="P19" i="3"/>
  <c r="R19" i="3"/>
  <c r="T19" i="3"/>
  <c r="V19" i="3"/>
  <c r="X19" i="3"/>
  <c r="X19" i="4" s="1"/>
  <c r="Z19" i="3"/>
  <c r="AB19" i="3"/>
  <c r="AD19" i="3"/>
  <c r="AF19" i="3"/>
  <c r="AF19" i="4" s="1"/>
  <c r="AH19" i="3"/>
  <c r="AJ19" i="3"/>
  <c r="AL19" i="3"/>
  <c r="AN19" i="3"/>
  <c r="AN19" i="4" s="1"/>
  <c r="H20" i="3"/>
  <c r="L20" i="3"/>
  <c r="L20" i="4" s="1"/>
  <c r="N20" i="3"/>
  <c r="N20" i="4" s="1"/>
  <c r="P20" i="3"/>
  <c r="P20" i="4" s="1"/>
  <c r="R20" i="3"/>
  <c r="T20" i="3"/>
  <c r="T20" i="4" s="1"/>
  <c r="V20" i="3"/>
  <c r="V20" i="4" s="1"/>
  <c r="X20" i="3"/>
  <c r="X20" i="4" s="1"/>
  <c r="Z20" i="3"/>
  <c r="AB20" i="3"/>
  <c r="AB20" i="4" s="1"/>
  <c r="AD20" i="3"/>
  <c r="AD20" i="4" s="1"/>
  <c r="AF20" i="3"/>
  <c r="AF20" i="4" s="1"/>
  <c r="AH20" i="3"/>
  <c r="AH20" i="4" s="1"/>
  <c r="AJ20" i="3"/>
  <c r="AJ20" i="4" s="1"/>
  <c r="AL20" i="3"/>
  <c r="AL20" i="4" s="1"/>
  <c r="AN20" i="3"/>
  <c r="AN20" i="4" s="1"/>
  <c r="H21" i="3"/>
  <c r="L21" i="3"/>
  <c r="L21" i="4" s="1"/>
  <c r="N21" i="3"/>
  <c r="N21" i="4" s="1"/>
  <c r="P21" i="3"/>
  <c r="P21" i="4" s="1"/>
  <c r="R21" i="3"/>
  <c r="R21" i="4" s="1"/>
  <c r="T21" i="3"/>
  <c r="T21" i="4" s="1"/>
  <c r="V21" i="3"/>
  <c r="V21" i="4" s="1"/>
  <c r="X21" i="3"/>
  <c r="X21" i="4" s="1"/>
  <c r="Z21" i="3"/>
  <c r="Z21" i="4" s="1"/>
  <c r="AB21" i="3"/>
  <c r="AB21" i="4" s="1"/>
  <c r="AD21" i="3"/>
  <c r="AD21" i="4" s="1"/>
  <c r="AF21" i="3"/>
  <c r="AF21" i="4" s="1"/>
  <c r="AH21" i="3"/>
  <c r="AH21" i="4" s="1"/>
  <c r="AJ21" i="3"/>
  <c r="AJ21" i="4" s="1"/>
  <c r="AL21" i="3"/>
  <c r="AL21" i="4" s="1"/>
  <c r="AN21" i="3"/>
  <c r="AN21" i="4" s="1"/>
  <c r="H22" i="3"/>
  <c r="H22" i="4" s="1"/>
  <c r="L22" i="3"/>
  <c r="L22" i="4" s="1"/>
  <c r="N22" i="3"/>
  <c r="N22" i="4" s="1"/>
  <c r="P22" i="3"/>
  <c r="P22" i="4" s="1"/>
  <c r="R22" i="3"/>
  <c r="R22" i="4" s="1"/>
  <c r="T22" i="3"/>
  <c r="T22" i="4" s="1"/>
  <c r="V22" i="3"/>
  <c r="V22" i="4" s="1"/>
  <c r="X22" i="3"/>
  <c r="X22" i="4" s="1"/>
  <c r="Z22" i="3"/>
  <c r="Z22" i="4" s="1"/>
  <c r="AB22" i="3"/>
  <c r="AB22" i="4" s="1"/>
  <c r="AD22" i="3"/>
  <c r="AD22" i="4" s="1"/>
  <c r="AF22" i="3"/>
  <c r="AF22" i="4" s="1"/>
  <c r="AH22" i="3"/>
  <c r="AH22" i="4" s="1"/>
  <c r="AJ22" i="3"/>
  <c r="AJ22" i="4" s="1"/>
  <c r="AL22" i="3"/>
  <c r="AL22" i="4" s="1"/>
  <c r="AN22" i="3"/>
  <c r="AN22" i="4" s="1"/>
  <c r="L3" i="3"/>
  <c r="N3" i="3"/>
  <c r="P3" i="3"/>
  <c r="R3" i="3"/>
  <c r="R3" i="4" s="1"/>
  <c r="T3" i="3"/>
  <c r="V3" i="3"/>
  <c r="X3" i="3"/>
  <c r="Z3" i="3"/>
  <c r="AB3" i="3"/>
  <c r="AD3" i="3"/>
  <c r="AF3" i="3"/>
  <c r="AH3" i="3"/>
  <c r="AJ3" i="3"/>
  <c r="AL3" i="3"/>
  <c r="AN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0" i="4" s="1"/>
  <c r="F21" i="3"/>
  <c r="F21" i="4" s="1"/>
  <c r="F22" i="3"/>
  <c r="F22" i="4" s="1"/>
  <c r="D4" i="3"/>
  <c r="D4" i="4" s="1"/>
  <c r="D5" i="3"/>
  <c r="E5" i="4" s="1"/>
  <c r="D6" i="3"/>
  <c r="E6" i="4" s="1"/>
  <c r="D7" i="3"/>
  <c r="D8" i="3"/>
  <c r="E8" i="4" s="1"/>
  <c r="D9" i="3"/>
  <c r="D10" i="3"/>
  <c r="D10" i="4" s="1"/>
  <c r="D11" i="3"/>
  <c r="D12" i="3"/>
  <c r="E12" i="4" s="1"/>
  <c r="D13" i="3"/>
  <c r="D14" i="3"/>
  <c r="D14" i="4" s="1"/>
  <c r="D15" i="3"/>
  <c r="D16" i="3"/>
  <c r="E16" i="4" s="1"/>
  <c r="D17" i="3"/>
  <c r="D18" i="3"/>
  <c r="D18" i="4" s="1"/>
  <c r="D19" i="3"/>
  <c r="D20" i="3"/>
  <c r="D20" i="4" s="1"/>
  <c r="D21" i="3"/>
  <c r="D21" i="4" s="1"/>
  <c r="D22" i="3"/>
  <c r="B4" i="3"/>
  <c r="C4" i="4" s="1"/>
  <c r="B5" i="3"/>
  <c r="C5" i="4" s="1"/>
  <c r="B6" i="3"/>
  <c r="C6" i="4" s="1"/>
  <c r="B7" i="3"/>
  <c r="B8" i="3"/>
  <c r="C8" i="4" s="1"/>
  <c r="B9" i="3"/>
  <c r="C9" i="4" s="1"/>
  <c r="B10" i="3"/>
  <c r="C10" i="4" s="1"/>
  <c r="B11" i="3"/>
  <c r="B12" i="3"/>
  <c r="C12" i="4" s="1"/>
  <c r="B13" i="3"/>
  <c r="C13" i="4" s="1"/>
  <c r="B14" i="3"/>
  <c r="C14" i="4" s="1"/>
  <c r="B15" i="3"/>
  <c r="B16" i="3"/>
  <c r="C16" i="4" s="1"/>
  <c r="B17" i="3"/>
  <c r="C17" i="4" s="1"/>
  <c r="B18" i="3"/>
  <c r="C18" i="4" s="1"/>
  <c r="B19" i="3"/>
  <c r="B20" i="3"/>
  <c r="B20" i="4" s="1"/>
  <c r="B21" i="3"/>
  <c r="B21" i="4" s="1"/>
  <c r="B22" i="3"/>
  <c r="B22" i="4" s="1"/>
  <c r="B3" i="3"/>
  <c r="H3" i="3"/>
  <c r="F3" i="3"/>
  <c r="D3" i="3"/>
  <c r="E3" i="4" s="1"/>
  <c r="J17" i="4" l="1"/>
  <c r="Q4" i="4"/>
  <c r="J22" i="4"/>
  <c r="F19" i="4"/>
  <c r="AD19" i="4"/>
  <c r="N19" i="4"/>
  <c r="H3" i="4"/>
  <c r="AJ11" i="4"/>
  <c r="J20" i="4"/>
  <c r="Y3" i="4"/>
  <c r="D209" i="1" s="1"/>
  <c r="Q3" i="4"/>
  <c r="AL19" i="4"/>
  <c r="V19" i="4"/>
  <c r="D19" i="4"/>
  <c r="E7" i="4"/>
  <c r="D45" i="1" s="1"/>
  <c r="AJ19" i="4"/>
  <c r="AB19" i="4"/>
  <c r="T19" i="4"/>
  <c r="L19" i="4"/>
  <c r="AJ15" i="4"/>
  <c r="M15" i="4"/>
  <c r="L12" i="4"/>
  <c r="L11" i="4"/>
  <c r="C105" i="1" s="1"/>
  <c r="L8" i="4"/>
  <c r="AJ7" i="4"/>
  <c r="U7" i="4"/>
  <c r="L7" i="4"/>
  <c r="L4" i="4"/>
  <c r="C3" i="4"/>
  <c r="B19" i="4"/>
  <c r="C414" i="1" s="1"/>
  <c r="C15" i="4"/>
  <c r="C11" i="4"/>
  <c r="C7" i="4"/>
  <c r="AJ3" i="4"/>
  <c r="AB3" i="4"/>
  <c r="L3" i="4"/>
  <c r="H21" i="4"/>
  <c r="Z20" i="4"/>
  <c r="C367" i="1" s="1"/>
  <c r="R20" i="4"/>
  <c r="H20" i="4"/>
  <c r="AH19" i="4"/>
  <c r="Z19" i="4"/>
  <c r="C366" i="1" s="1"/>
  <c r="R19" i="4"/>
  <c r="H19" i="4"/>
  <c r="H17" i="4"/>
  <c r="I16" i="4"/>
  <c r="H15" i="4"/>
  <c r="H13" i="4"/>
  <c r="H11" i="4"/>
  <c r="H9" i="4"/>
  <c r="H7" i="4"/>
  <c r="R5" i="4"/>
  <c r="H5" i="4"/>
  <c r="R4" i="4"/>
  <c r="J19" i="4"/>
  <c r="K20" i="4"/>
  <c r="K22" i="4"/>
  <c r="E19" i="4"/>
  <c r="D410" i="1" s="1"/>
  <c r="G19" i="4"/>
  <c r="D406" i="1" s="1"/>
  <c r="I19" i="4"/>
  <c r="K19" i="4"/>
  <c r="M19" i="4"/>
  <c r="D394" i="1" s="1"/>
  <c r="O19" i="4"/>
  <c r="Q19" i="4"/>
  <c r="S19" i="4"/>
  <c r="U19" i="4"/>
  <c r="W19" i="4"/>
  <c r="D374" i="1" s="1"/>
  <c r="Y19" i="4"/>
  <c r="AA19" i="4"/>
  <c r="AC19" i="4"/>
  <c r="AE19" i="4"/>
  <c r="AG19" i="4"/>
  <c r="AI19" i="4"/>
  <c r="AK19" i="4"/>
  <c r="AM19" i="4"/>
  <c r="D310" i="1" s="1"/>
  <c r="AO19" i="4"/>
  <c r="C19" i="4"/>
  <c r="E20" i="4"/>
  <c r="G20" i="4"/>
  <c r="D407" i="1" s="1"/>
  <c r="I20" i="4"/>
  <c r="M20" i="4"/>
  <c r="O20" i="4"/>
  <c r="Q20" i="4"/>
  <c r="S20" i="4"/>
  <c r="U20" i="4"/>
  <c r="W20" i="4"/>
  <c r="D375" i="1" s="1"/>
  <c r="Y20" i="4"/>
  <c r="D371" i="1" s="1"/>
  <c r="AA20" i="4"/>
  <c r="AC20" i="4"/>
  <c r="AE20" i="4"/>
  <c r="AG20" i="4"/>
  <c r="D355" i="1" s="1"/>
  <c r="AI20" i="4"/>
  <c r="AK20" i="4"/>
  <c r="AM20" i="4"/>
  <c r="D311" i="1" s="1"/>
  <c r="AO20" i="4"/>
  <c r="D291" i="1" s="1"/>
  <c r="C20" i="4"/>
  <c r="E21" i="4"/>
  <c r="G21" i="4"/>
  <c r="I21" i="4"/>
  <c r="D404" i="1" s="1"/>
  <c r="K21" i="4"/>
  <c r="M21" i="4"/>
  <c r="O21" i="4"/>
  <c r="Q21" i="4"/>
  <c r="S21" i="4"/>
  <c r="U21" i="4"/>
  <c r="W21" i="4"/>
  <c r="Y21" i="4"/>
  <c r="D372" i="1" s="1"/>
  <c r="AA21" i="4"/>
  <c r="AC21" i="4"/>
  <c r="AE21" i="4"/>
  <c r="D360" i="1" s="1"/>
  <c r="AG21" i="4"/>
  <c r="D356" i="1" s="1"/>
  <c r="AI21" i="4"/>
  <c r="AK21" i="4"/>
  <c r="AM21" i="4"/>
  <c r="D312" i="1" s="1"/>
  <c r="AO21" i="4"/>
  <c r="D292" i="1" s="1"/>
  <c r="C21" i="4"/>
  <c r="E22" i="4"/>
  <c r="D413" i="1" s="1"/>
  <c r="G22" i="4"/>
  <c r="D409" i="1" s="1"/>
  <c r="I22" i="4"/>
  <c r="M22" i="4"/>
  <c r="O22" i="4"/>
  <c r="Q22" i="4"/>
  <c r="S22" i="4"/>
  <c r="U22" i="4"/>
  <c r="W22" i="4"/>
  <c r="Y22" i="4"/>
  <c r="D373" i="1" s="1"/>
  <c r="AA22" i="4"/>
  <c r="D369" i="1" s="1"/>
  <c r="AC22" i="4"/>
  <c r="AE22" i="4"/>
  <c r="AG22" i="4"/>
  <c r="D357" i="1" s="1"/>
  <c r="AI22" i="4"/>
  <c r="D353" i="1" s="1"/>
  <c r="AK22" i="4"/>
  <c r="AM22" i="4"/>
  <c r="AO22" i="4"/>
  <c r="C22" i="4"/>
  <c r="D417" i="1" s="1"/>
  <c r="I12" i="4"/>
  <c r="I8" i="4"/>
  <c r="I4" i="4"/>
  <c r="D80" i="1" s="1"/>
  <c r="P13" i="4"/>
  <c r="P15" i="4"/>
  <c r="P19" i="4"/>
  <c r="B12" i="4"/>
  <c r="C24" i="1" s="1"/>
  <c r="D7" i="4"/>
  <c r="C45" i="1" s="1"/>
  <c r="M6" i="4"/>
  <c r="D110" i="1" s="1"/>
  <c r="M10" i="4"/>
  <c r="AC4" i="4"/>
  <c r="B8" i="4"/>
  <c r="C28" i="1" s="1"/>
  <c r="I3" i="4"/>
  <c r="M7" i="4"/>
  <c r="M11" i="4"/>
  <c r="D105" i="1" s="1"/>
  <c r="M18" i="4"/>
  <c r="D98" i="1" s="1"/>
  <c r="T6" i="4"/>
  <c r="B4" i="4"/>
  <c r="M4" i="4"/>
  <c r="D112" i="1" s="1"/>
  <c r="M8" i="4"/>
  <c r="D108" i="1" s="1"/>
  <c r="M12" i="4"/>
  <c r="D104" i="1" s="1"/>
  <c r="AF8" i="4"/>
  <c r="B16" i="4"/>
  <c r="C20" i="1" s="1"/>
  <c r="E4" i="4"/>
  <c r="D48" i="1" s="1"/>
  <c r="M5" i="4"/>
  <c r="D111" i="1" s="1"/>
  <c r="M9" i="4"/>
  <c r="X3" i="4"/>
  <c r="C209" i="1" s="1"/>
  <c r="W13" i="4"/>
  <c r="D183" i="1" s="1"/>
  <c r="F17" i="4"/>
  <c r="G17" i="4"/>
  <c r="F9" i="4"/>
  <c r="C59" i="1" s="1"/>
  <c r="G9" i="4"/>
  <c r="D59" i="1" s="1"/>
  <c r="F5" i="4"/>
  <c r="C63" i="1" s="1"/>
  <c r="G5" i="4"/>
  <c r="R17" i="4"/>
  <c r="S17" i="4"/>
  <c r="Z16" i="4"/>
  <c r="C212" i="1" s="1"/>
  <c r="AA16" i="4"/>
  <c r="AH15" i="4"/>
  <c r="C346" i="1" s="1"/>
  <c r="AI15" i="4"/>
  <c r="R13" i="4"/>
  <c r="S13" i="4"/>
  <c r="S11" i="4"/>
  <c r="R11" i="4"/>
  <c r="AA10" i="4"/>
  <c r="Z10" i="4"/>
  <c r="AH9" i="4"/>
  <c r="C340" i="1" s="1"/>
  <c r="AI9" i="4"/>
  <c r="AH8" i="4"/>
  <c r="C339" i="1" s="1"/>
  <c r="AI8" i="4"/>
  <c r="S6" i="4"/>
  <c r="D158" i="1" s="1"/>
  <c r="R6" i="4"/>
  <c r="AH5" i="4"/>
  <c r="C336" i="1" s="1"/>
  <c r="AI5" i="4"/>
  <c r="J3" i="4"/>
  <c r="K3" i="4"/>
  <c r="E18" i="4"/>
  <c r="D34" i="1" s="1"/>
  <c r="I9" i="4"/>
  <c r="D17" i="4"/>
  <c r="C35" i="1" s="1"/>
  <c r="E17" i="4"/>
  <c r="D35" i="1" s="1"/>
  <c r="D9" i="4"/>
  <c r="C43" i="1" s="1"/>
  <c r="E9" i="4"/>
  <c r="F16" i="4"/>
  <c r="C52" i="1" s="1"/>
  <c r="G16" i="4"/>
  <c r="D52" i="1" s="1"/>
  <c r="AH3" i="4"/>
  <c r="AI3" i="4"/>
  <c r="AO18" i="4"/>
  <c r="D289" i="1" s="1"/>
  <c r="AN18" i="4"/>
  <c r="C289" i="1" s="1"/>
  <c r="AF18" i="4"/>
  <c r="C258" i="1" s="1"/>
  <c r="AG18" i="4"/>
  <c r="X18" i="4"/>
  <c r="C194" i="1" s="1"/>
  <c r="Y18" i="4"/>
  <c r="D194" i="1" s="1"/>
  <c r="P18" i="4"/>
  <c r="Q18" i="4"/>
  <c r="AO17" i="4"/>
  <c r="D288" i="1" s="1"/>
  <c r="AN17" i="4"/>
  <c r="C288" i="1" s="1"/>
  <c r="AF17" i="4"/>
  <c r="AG17" i="4"/>
  <c r="Y17" i="4"/>
  <c r="D195" i="1" s="1"/>
  <c r="X17" i="4"/>
  <c r="C195" i="1" s="1"/>
  <c r="AN16" i="4"/>
  <c r="C287" i="1" s="1"/>
  <c r="AO16" i="4"/>
  <c r="AF16" i="4"/>
  <c r="C260" i="1" s="1"/>
  <c r="AG16" i="4"/>
  <c r="D260" i="1" s="1"/>
  <c r="Y16" i="4"/>
  <c r="D196" i="1" s="1"/>
  <c r="X16" i="4"/>
  <c r="P16" i="4"/>
  <c r="Q16" i="4"/>
  <c r="AN15" i="4"/>
  <c r="AO15" i="4"/>
  <c r="Y15" i="4"/>
  <c r="D197" i="1" s="1"/>
  <c r="X15" i="4"/>
  <c r="C197" i="1" s="1"/>
  <c r="AN14" i="4"/>
  <c r="C285" i="1" s="1"/>
  <c r="AO14" i="4"/>
  <c r="AF14" i="4"/>
  <c r="C262" i="1" s="1"/>
  <c r="AG14" i="4"/>
  <c r="Y14" i="4"/>
  <c r="X14" i="4"/>
  <c r="AN13" i="4"/>
  <c r="C284" i="1" s="1"/>
  <c r="AO13" i="4"/>
  <c r="D284" i="1" s="1"/>
  <c r="AF13" i="4"/>
  <c r="AG13" i="4"/>
  <c r="Y13" i="4"/>
  <c r="D199" i="1" s="1"/>
  <c r="X13" i="4"/>
  <c r="C199" i="1" s="1"/>
  <c r="AN12" i="4"/>
  <c r="C283" i="1" s="1"/>
  <c r="AO12" i="4"/>
  <c r="AF12" i="4"/>
  <c r="C264" i="1" s="1"/>
  <c r="AG12" i="4"/>
  <c r="D264" i="1" s="1"/>
  <c r="Y12" i="4"/>
  <c r="D200" i="1" s="1"/>
  <c r="X12" i="4"/>
  <c r="AN11" i="4"/>
  <c r="C282" i="1" s="1"/>
  <c r="AO11" i="4"/>
  <c r="D282" i="1" s="1"/>
  <c r="Y11" i="4"/>
  <c r="D201" i="1" s="1"/>
  <c r="X11" i="4"/>
  <c r="AN10" i="4"/>
  <c r="C281" i="1" s="1"/>
  <c r="AO10" i="4"/>
  <c r="D281" i="1" s="1"/>
  <c r="Y10" i="4"/>
  <c r="D202" i="1" s="1"/>
  <c r="X10" i="4"/>
  <c r="AN9" i="4"/>
  <c r="C280" i="1" s="1"/>
  <c r="AO9" i="4"/>
  <c r="D280" i="1" s="1"/>
  <c r="Y9" i="4"/>
  <c r="D203" i="1" s="1"/>
  <c r="X9" i="4"/>
  <c r="AN8" i="4"/>
  <c r="C279" i="1" s="1"/>
  <c r="AO8" i="4"/>
  <c r="D279" i="1" s="1"/>
  <c r="Y8" i="4"/>
  <c r="D204" i="1" s="1"/>
  <c r="X8" i="4"/>
  <c r="AN7" i="4"/>
  <c r="C278" i="1" s="1"/>
  <c r="AO7" i="4"/>
  <c r="D278" i="1" s="1"/>
  <c r="Y7" i="4"/>
  <c r="D205" i="1" s="1"/>
  <c r="X7" i="4"/>
  <c r="AN6" i="4"/>
  <c r="C277" i="1" s="1"/>
  <c r="AO6" i="4"/>
  <c r="D277" i="1" s="1"/>
  <c r="AF6" i="4"/>
  <c r="C270" i="1" s="1"/>
  <c r="AG6" i="4"/>
  <c r="X6" i="4"/>
  <c r="C206" i="1" s="1"/>
  <c r="Y6" i="4"/>
  <c r="D206" i="1" s="1"/>
  <c r="AN5" i="4"/>
  <c r="C276" i="1" s="1"/>
  <c r="AO5" i="4"/>
  <c r="AF5" i="4"/>
  <c r="C271" i="1" s="1"/>
  <c r="AG5" i="4"/>
  <c r="D271" i="1" s="1"/>
  <c r="AN4" i="4"/>
  <c r="AO4" i="4"/>
  <c r="AF4" i="4"/>
  <c r="C272" i="1" s="1"/>
  <c r="AG4" i="4"/>
  <c r="D272" i="1" s="1"/>
  <c r="J18" i="4"/>
  <c r="K18" i="4"/>
  <c r="J14" i="4"/>
  <c r="K14" i="4"/>
  <c r="J10" i="4"/>
  <c r="K10" i="4"/>
  <c r="J6" i="4"/>
  <c r="K6" i="4"/>
  <c r="B3" i="4"/>
  <c r="C33" i="1" s="1"/>
  <c r="B15" i="4"/>
  <c r="B11" i="4"/>
  <c r="C25" i="1" s="1"/>
  <c r="B7" i="4"/>
  <c r="C29" i="1" s="1"/>
  <c r="D3" i="4"/>
  <c r="D5" i="4"/>
  <c r="D8" i="4"/>
  <c r="C44" i="1" s="1"/>
  <c r="D12" i="4"/>
  <c r="C40" i="1" s="1"/>
  <c r="D16" i="4"/>
  <c r="C36" i="1" s="1"/>
  <c r="D22" i="4"/>
  <c r="H4" i="4"/>
  <c r="C80" i="1" s="1"/>
  <c r="H6" i="4"/>
  <c r="C78" i="1" s="1"/>
  <c r="H8" i="4"/>
  <c r="C76" i="1" s="1"/>
  <c r="H10" i="4"/>
  <c r="H12" i="4"/>
  <c r="C72" i="1" s="1"/>
  <c r="H14" i="4"/>
  <c r="C70" i="1" s="1"/>
  <c r="H16" i="4"/>
  <c r="C68" i="1" s="1"/>
  <c r="H18" i="4"/>
  <c r="P3" i="4"/>
  <c r="P4" i="4"/>
  <c r="P5" i="4"/>
  <c r="P6" i="4"/>
  <c r="P7" i="4"/>
  <c r="P8" i="4"/>
  <c r="P9" i="4"/>
  <c r="P10" i="4"/>
  <c r="P11" i="4"/>
  <c r="P12" i="4"/>
  <c r="L14" i="4"/>
  <c r="C102" i="1" s="1"/>
  <c r="M16" i="4"/>
  <c r="AC3" i="4"/>
  <c r="D241" i="1" s="1"/>
  <c r="S5" i="4"/>
  <c r="AB6" i="4"/>
  <c r="C238" i="1" s="1"/>
  <c r="AF9" i="4"/>
  <c r="AB14" i="4"/>
  <c r="C230" i="1" s="1"/>
  <c r="AK7" i="4"/>
  <c r="D318" i="1" s="1"/>
  <c r="R18" i="4"/>
  <c r="S18" i="4"/>
  <c r="Z17" i="4"/>
  <c r="AA17" i="4"/>
  <c r="D211" i="1" s="1"/>
  <c r="R16" i="4"/>
  <c r="S16" i="4"/>
  <c r="Z15" i="4"/>
  <c r="C213" i="1" s="1"/>
  <c r="AA15" i="4"/>
  <c r="D213" i="1" s="1"/>
  <c r="AH14" i="4"/>
  <c r="AI14" i="4"/>
  <c r="AH13" i="4"/>
  <c r="C344" i="1" s="1"/>
  <c r="AI13" i="4"/>
  <c r="AH12" i="4"/>
  <c r="AI12" i="4"/>
  <c r="R12" i="4"/>
  <c r="S12" i="4"/>
  <c r="AA11" i="4"/>
  <c r="D217" i="1" s="1"/>
  <c r="Z11" i="4"/>
  <c r="S10" i="4"/>
  <c r="D154" i="1" s="1"/>
  <c r="R10" i="4"/>
  <c r="AA9" i="4"/>
  <c r="D219" i="1" s="1"/>
  <c r="Z9" i="4"/>
  <c r="AA8" i="4"/>
  <c r="D220" i="1" s="1"/>
  <c r="Z8" i="4"/>
  <c r="C220" i="1" s="1"/>
  <c r="AH7" i="4"/>
  <c r="C338" i="1" s="1"/>
  <c r="AI7" i="4"/>
  <c r="AH6" i="4"/>
  <c r="C337" i="1" s="1"/>
  <c r="AI6" i="4"/>
  <c r="Z5" i="4"/>
  <c r="C223" i="1" s="1"/>
  <c r="AA5" i="4"/>
  <c r="J7" i="4"/>
  <c r="K7" i="4"/>
  <c r="E14" i="4"/>
  <c r="D38" i="1" s="1"/>
  <c r="I5" i="4"/>
  <c r="I11" i="4"/>
  <c r="D73" i="1" s="1"/>
  <c r="I17" i="4"/>
  <c r="D67" i="1" s="1"/>
  <c r="AK3" i="4"/>
  <c r="F4" i="4"/>
  <c r="G4" i="4"/>
  <c r="D64" i="1" s="1"/>
  <c r="F3" i="4"/>
  <c r="C65" i="1" s="1"/>
  <c r="G3" i="4"/>
  <c r="D65" i="1" s="1"/>
  <c r="F7" i="4"/>
  <c r="G7" i="4"/>
  <c r="D61" i="1" s="1"/>
  <c r="AF3" i="4"/>
  <c r="C273" i="1" s="1"/>
  <c r="AG3" i="4"/>
  <c r="D273" i="1" s="1"/>
  <c r="AL18" i="4"/>
  <c r="AM18" i="4"/>
  <c r="D309" i="1" s="1"/>
  <c r="AD18" i="4"/>
  <c r="C242" i="1" s="1"/>
  <c r="AE18" i="4"/>
  <c r="D242" i="1" s="1"/>
  <c r="V18" i="4"/>
  <c r="W18" i="4"/>
  <c r="D178" i="1" s="1"/>
  <c r="N18" i="4"/>
  <c r="O18" i="4"/>
  <c r="AL17" i="4"/>
  <c r="AM17" i="4"/>
  <c r="D308" i="1" s="1"/>
  <c r="AD17" i="4"/>
  <c r="C243" i="1" s="1"/>
  <c r="AE17" i="4"/>
  <c r="D243" i="1" s="1"/>
  <c r="N17" i="4"/>
  <c r="O17" i="4"/>
  <c r="AL16" i="4"/>
  <c r="C307" i="1" s="1"/>
  <c r="AM16" i="4"/>
  <c r="D307" i="1" s="1"/>
  <c r="AD16" i="4"/>
  <c r="AE16" i="4"/>
  <c r="D244" i="1" s="1"/>
  <c r="V16" i="4"/>
  <c r="C180" i="1" s="1"/>
  <c r="W16" i="4"/>
  <c r="D180" i="1" s="1"/>
  <c r="N16" i="4"/>
  <c r="O16" i="4"/>
  <c r="AL15" i="4"/>
  <c r="C306" i="1" s="1"/>
  <c r="AM15" i="4"/>
  <c r="D306" i="1" s="1"/>
  <c r="AD15" i="4"/>
  <c r="AE15" i="4"/>
  <c r="D245" i="1" s="1"/>
  <c r="V15" i="4"/>
  <c r="C181" i="1" s="1"/>
  <c r="W15" i="4"/>
  <c r="D181" i="1" s="1"/>
  <c r="N15" i="4"/>
  <c r="O15" i="4"/>
  <c r="AL14" i="4"/>
  <c r="C305" i="1" s="1"/>
  <c r="AM14" i="4"/>
  <c r="D305" i="1" s="1"/>
  <c r="AD14" i="4"/>
  <c r="AE14" i="4"/>
  <c r="D246" i="1" s="1"/>
  <c r="V14" i="4"/>
  <c r="C182" i="1" s="1"/>
  <c r="W14" i="4"/>
  <c r="N14" i="4"/>
  <c r="O14" i="4"/>
  <c r="AL13" i="4"/>
  <c r="C304" i="1" s="1"/>
  <c r="AM13" i="4"/>
  <c r="D304" i="1" s="1"/>
  <c r="AD13" i="4"/>
  <c r="AE13" i="4"/>
  <c r="D247" i="1" s="1"/>
  <c r="N13" i="4"/>
  <c r="O13" i="4"/>
  <c r="AL12" i="4"/>
  <c r="AM12" i="4"/>
  <c r="D303" i="1" s="1"/>
  <c r="AD12" i="4"/>
  <c r="C248" i="1" s="1"/>
  <c r="AE12" i="4"/>
  <c r="V12" i="4"/>
  <c r="W12" i="4"/>
  <c r="D184" i="1" s="1"/>
  <c r="N12" i="4"/>
  <c r="O12" i="4"/>
  <c r="AL11" i="4"/>
  <c r="AM11" i="4"/>
  <c r="D302" i="1" s="1"/>
  <c r="AD11" i="4"/>
  <c r="C249" i="1" s="1"/>
  <c r="AE11" i="4"/>
  <c r="D249" i="1" s="1"/>
  <c r="W11" i="4"/>
  <c r="V11" i="4"/>
  <c r="C185" i="1" s="1"/>
  <c r="N11" i="4"/>
  <c r="O11" i="4"/>
  <c r="AL10" i="4"/>
  <c r="AM10" i="4"/>
  <c r="D301" i="1" s="1"/>
  <c r="AE10" i="4"/>
  <c r="D250" i="1" s="1"/>
  <c r="AD10" i="4"/>
  <c r="C250" i="1" s="1"/>
  <c r="W10" i="4"/>
  <c r="V10" i="4"/>
  <c r="C186" i="1" s="1"/>
  <c r="N10" i="4"/>
  <c r="O10" i="4"/>
  <c r="AL9" i="4"/>
  <c r="AM9" i="4"/>
  <c r="D300" i="1" s="1"/>
  <c r="AE9" i="4"/>
  <c r="D251" i="1" s="1"/>
  <c r="AD9" i="4"/>
  <c r="C251" i="1" s="1"/>
  <c r="W9" i="4"/>
  <c r="V9" i="4"/>
  <c r="C187" i="1" s="1"/>
  <c r="N9" i="4"/>
  <c r="O9" i="4"/>
  <c r="AL8" i="4"/>
  <c r="AM8" i="4"/>
  <c r="D299" i="1" s="1"/>
  <c r="AE8" i="4"/>
  <c r="D252" i="1" s="1"/>
  <c r="AD8" i="4"/>
  <c r="C252" i="1" s="1"/>
  <c r="W8" i="4"/>
  <c r="V8" i="4"/>
  <c r="C188" i="1" s="1"/>
  <c r="N8" i="4"/>
  <c r="C124" i="1" s="1"/>
  <c r="O8" i="4"/>
  <c r="AL7" i="4"/>
  <c r="AM7" i="4"/>
  <c r="D298" i="1" s="1"/>
  <c r="AE7" i="4"/>
  <c r="D253" i="1" s="1"/>
  <c r="AD7" i="4"/>
  <c r="W7" i="4"/>
  <c r="V7" i="4"/>
  <c r="C189" i="1" s="1"/>
  <c r="N7" i="4"/>
  <c r="O7" i="4"/>
  <c r="AL6" i="4"/>
  <c r="AM6" i="4"/>
  <c r="D297" i="1" s="1"/>
  <c r="AE6" i="4"/>
  <c r="D254" i="1" s="1"/>
  <c r="AD6" i="4"/>
  <c r="C254" i="1" s="1"/>
  <c r="W6" i="4"/>
  <c r="V6" i="4"/>
  <c r="C190" i="1" s="1"/>
  <c r="N6" i="4"/>
  <c r="O6" i="4"/>
  <c r="AL5" i="4"/>
  <c r="AM5" i="4"/>
  <c r="D296" i="1" s="1"/>
  <c r="AD5" i="4"/>
  <c r="C255" i="1" s="1"/>
  <c r="AE5" i="4"/>
  <c r="V5" i="4"/>
  <c r="W5" i="4"/>
  <c r="D191" i="1" s="1"/>
  <c r="N5" i="4"/>
  <c r="O5" i="4"/>
  <c r="AL4" i="4"/>
  <c r="AM4" i="4"/>
  <c r="D295" i="1" s="1"/>
  <c r="AD4" i="4"/>
  <c r="C256" i="1" s="1"/>
  <c r="AE4" i="4"/>
  <c r="D256" i="1" s="1"/>
  <c r="V4" i="4"/>
  <c r="C192" i="1" s="1"/>
  <c r="W4" i="4"/>
  <c r="D192" i="1" s="1"/>
  <c r="N4" i="4"/>
  <c r="O4" i="4"/>
  <c r="J13" i="4"/>
  <c r="K13" i="4"/>
  <c r="J9" i="4"/>
  <c r="K9" i="4"/>
  <c r="J5" i="4"/>
  <c r="K5" i="4"/>
  <c r="B18" i="4"/>
  <c r="C18" i="1" s="1"/>
  <c r="B14" i="4"/>
  <c r="C22" i="1" s="1"/>
  <c r="B10" i="4"/>
  <c r="B6" i="4"/>
  <c r="C30" i="1" s="1"/>
  <c r="D6" i="4"/>
  <c r="P14" i="4"/>
  <c r="K17" i="4"/>
  <c r="S4" i="4"/>
  <c r="X5" i="4"/>
  <c r="C207" i="1" s="1"/>
  <c r="T7" i="4"/>
  <c r="AF10" i="4"/>
  <c r="AG15" i="4"/>
  <c r="D261" i="1" s="1"/>
  <c r="AK11" i="4"/>
  <c r="D322" i="1" s="1"/>
  <c r="F13" i="4"/>
  <c r="C55" i="1" s="1"/>
  <c r="G13" i="4"/>
  <c r="U3" i="4"/>
  <c r="T3" i="4"/>
  <c r="AH18" i="4"/>
  <c r="C349" i="1" s="1"/>
  <c r="AI18" i="4"/>
  <c r="Z18" i="4"/>
  <c r="C210" i="1" s="1"/>
  <c r="AA18" i="4"/>
  <c r="D210" i="1" s="1"/>
  <c r="AH17" i="4"/>
  <c r="C348" i="1" s="1"/>
  <c r="AI17" i="4"/>
  <c r="AH16" i="4"/>
  <c r="C347" i="1" s="1"/>
  <c r="AI16" i="4"/>
  <c r="R15" i="4"/>
  <c r="S15" i="4"/>
  <c r="Z14" i="4"/>
  <c r="C214" i="1" s="1"/>
  <c r="AA14" i="4"/>
  <c r="D214" i="1" s="1"/>
  <c r="R14" i="4"/>
  <c r="S14" i="4"/>
  <c r="Z13" i="4"/>
  <c r="C215" i="1" s="1"/>
  <c r="AA13" i="4"/>
  <c r="D215" i="1" s="1"/>
  <c r="Z12" i="4"/>
  <c r="C216" i="1" s="1"/>
  <c r="AA12" i="4"/>
  <c r="AH11" i="4"/>
  <c r="C342" i="1" s="1"/>
  <c r="AI11" i="4"/>
  <c r="AH10" i="4"/>
  <c r="C341" i="1" s="1"/>
  <c r="AI10" i="4"/>
  <c r="S9" i="4"/>
  <c r="R9" i="4"/>
  <c r="S8" i="4"/>
  <c r="R8" i="4"/>
  <c r="AA7" i="4"/>
  <c r="D221" i="1" s="1"/>
  <c r="Z7" i="4"/>
  <c r="C221" i="1" s="1"/>
  <c r="S7" i="4"/>
  <c r="R7" i="4"/>
  <c r="AA6" i="4"/>
  <c r="D222" i="1" s="1"/>
  <c r="Z6" i="4"/>
  <c r="C222" i="1" s="1"/>
  <c r="AH4" i="4"/>
  <c r="C335" i="1" s="1"/>
  <c r="AI4" i="4"/>
  <c r="Z4" i="4"/>
  <c r="C224" i="1" s="1"/>
  <c r="AA4" i="4"/>
  <c r="J15" i="4"/>
  <c r="K15" i="4"/>
  <c r="J11" i="4"/>
  <c r="K11" i="4"/>
  <c r="E10" i="4"/>
  <c r="D42" i="1" s="1"/>
  <c r="I7" i="4"/>
  <c r="I13" i="4"/>
  <c r="D71" i="1" s="1"/>
  <c r="I15" i="4"/>
  <c r="D69" i="1" s="1"/>
  <c r="M3" i="4"/>
  <c r="D113" i="1" s="1"/>
  <c r="D13" i="4"/>
  <c r="E13" i="4"/>
  <c r="D39" i="1" s="1"/>
  <c r="F12" i="4"/>
  <c r="C56" i="1" s="1"/>
  <c r="G12" i="4"/>
  <c r="D56" i="1" s="1"/>
  <c r="F8" i="4"/>
  <c r="G8" i="4"/>
  <c r="D60" i="1" s="1"/>
  <c r="Z3" i="4"/>
  <c r="C225" i="1" s="1"/>
  <c r="AA3" i="4"/>
  <c r="D225" i="1" s="1"/>
  <c r="F15" i="4"/>
  <c r="G15" i="4"/>
  <c r="D53" i="1" s="1"/>
  <c r="F11" i="4"/>
  <c r="C57" i="1" s="1"/>
  <c r="G11" i="4"/>
  <c r="D57" i="1" s="1"/>
  <c r="AN3" i="4"/>
  <c r="AO3" i="4"/>
  <c r="D274" i="1" s="1"/>
  <c r="D15" i="4"/>
  <c r="C37" i="1" s="1"/>
  <c r="E15" i="4"/>
  <c r="D37" i="1" s="1"/>
  <c r="D11" i="4"/>
  <c r="E11" i="4"/>
  <c r="D41" i="1" s="1"/>
  <c r="F18" i="4"/>
  <c r="C50" i="1" s="1"/>
  <c r="G18" i="4"/>
  <c r="D50" i="1" s="1"/>
  <c r="F14" i="4"/>
  <c r="G14" i="4"/>
  <c r="D54" i="1" s="1"/>
  <c r="F10" i="4"/>
  <c r="C58" i="1" s="1"/>
  <c r="G10" i="4"/>
  <c r="D58" i="1" s="1"/>
  <c r="F6" i="4"/>
  <c r="C62" i="1" s="1"/>
  <c r="G6" i="4"/>
  <c r="D62" i="1" s="1"/>
  <c r="AL3" i="4"/>
  <c r="C294" i="1" s="1"/>
  <c r="AM3" i="4"/>
  <c r="D294" i="1" s="1"/>
  <c r="AD3" i="4"/>
  <c r="AE3" i="4"/>
  <c r="D257" i="1" s="1"/>
  <c r="V3" i="4"/>
  <c r="C193" i="1" s="1"/>
  <c r="W3" i="4"/>
  <c r="D193" i="1" s="1"/>
  <c r="N3" i="4"/>
  <c r="O3" i="4"/>
  <c r="AK18" i="4"/>
  <c r="D329" i="1" s="1"/>
  <c r="AJ18" i="4"/>
  <c r="AB18" i="4"/>
  <c r="C226" i="1" s="1"/>
  <c r="AC18" i="4"/>
  <c r="D226" i="1" s="1"/>
  <c r="T18" i="4"/>
  <c r="U18" i="4"/>
  <c r="AJ17" i="4"/>
  <c r="AK17" i="4"/>
  <c r="D328" i="1" s="1"/>
  <c r="AB17" i="4"/>
  <c r="C227" i="1" s="1"/>
  <c r="AC17" i="4"/>
  <c r="D227" i="1" s="1"/>
  <c r="U17" i="4"/>
  <c r="T17" i="4"/>
  <c r="M17" i="4"/>
  <c r="D99" i="1" s="1"/>
  <c r="L17" i="4"/>
  <c r="C99" i="1" s="1"/>
  <c r="AJ16" i="4"/>
  <c r="AK16" i="4"/>
  <c r="D327" i="1" s="1"/>
  <c r="AC16" i="4"/>
  <c r="AB16" i="4"/>
  <c r="C228" i="1" s="1"/>
  <c r="U16" i="4"/>
  <c r="T16" i="4"/>
  <c r="AC15" i="4"/>
  <c r="D229" i="1" s="1"/>
  <c r="AB15" i="4"/>
  <c r="U15" i="4"/>
  <c r="T15" i="4"/>
  <c r="AJ14" i="4"/>
  <c r="AK14" i="4"/>
  <c r="D325" i="1" s="1"/>
  <c r="U14" i="4"/>
  <c r="T14" i="4"/>
  <c r="AJ13" i="4"/>
  <c r="AK13" i="4"/>
  <c r="D324" i="1" s="1"/>
  <c r="AC13" i="4"/>
  <c r="AB13" i="4"/>
  <c r="C231" i="1" s="1"/>
  <c r="U13" i="4"/>
  <c r="D167" i="1" s="1"/>
  <c r="T13" i="4"/>
  <c r="AJ12" i="4"/>
  <c r="AK12" i="4"/>
  <c r="D323" i="1" s="1"/>
  <c r="AC12" i="4"/>
  <c r="D232" i="1" s="1"/>
  <c r="AB12" i="4"/>
  <c r="C232" i="1" s="1"/>
  <c r="U12" i="4"/>
  <c r="T12" i="4"/>
  <c r="AC11" i="4"/>
  <c r="D233" i="1" s="1"/>
  <c r="AB11" i="4"/>
  <c r="C233" i="1" s="1"/>
  <c r="U11" i="4"/>
  <c r="T11" i="4"/>
  <c r="AJ10" i="4"/>
  <c r="AK10" i="4"/>
  <c r="D321" i="1" s="1"/>
  <c r="AC10" i="4"/>
  <c r="AB10" i="4"/>
  <c r="C234" i="1" s="1"/>
  <c r="U10" i="4"/>
  <c r="T10" i="4"/>
  <c r="AJ9" i="4"/>
  <c r="AK9" i="4"/>
  <c r="D320" i="1" s="1"/>
  <c r="AC9" i="4"/>
  <c r="D235" i="1" s="1"/>
  <c r="AB9" i="4"/>
  <c r="C235" i="1" s="1"/>
  <c r="U9" i="4"/>
  <c r="T9" i="4"/>
  <c r="AJ8" i="4"/>
  <c r="AK8" i="4"/>
  <c r="D319" i="1" s="1"/>
  <c r="AC8" i="4"/>
  <c r="D236" i="1" s="1"/>
  <c r="AB8" i="4"/>
  <c r="C236" i="1" s="1"/>
  <c r="U8" i="4"/>
  <c r="T8" i="4"/>
  <c r="AC7" i="4"/>
  <c r="AB7" i="4"/>
  <c r="C237" i="1" s="1"/>
  <c r="AJ6" i="4"/>
  <c r="AK6" i="4"/>
  <c r="D317" i="1" s="1"/>
  <c r="AJ5" i="4"/>
  <c r="AK5" i="4"/>
  <c r="D316" i="1" s="1"/>
  <c r="U5" i="4"/>
  <c r="T5" i="4"/>
  <c r="AJ4" i="4"/>
  <c r="AK4" i="4"/>
  <c r="D315" i="1" s="1"/>
  <c r="U4" i="4"/>
  <c r="T4" i="4"/>
  <c r="J16" i="4"/>
  <c r="K16" i="4"/>
  <c r="J12" i="4"/>
  <c r="K12" i="4"/>
  <c r="J8" i="4"/>
  <c r="K8" i="4"/>
  <c r="J4" i="4"/>
  <c r="K4" i="4"/>
  <c r="B17" i="4"/>
  <c r="B13" i="4"/>
  <c r="C23" i="1" s="1"/>
  <c r="B9" i="4"/>
  <c r="C27" i="1" s="1"/>
  <c r="B5" i="4"/>
  <c r="C31" i="1" s="1"/>
  <c r="L13" i="4"/>
  <c r="C103" i="1" s="1"/>
  <c r="L15" i="4"/>
  <c r="C101" i="1" s="1"/>
  <c r="P17" i="4"/>
  <c r="S3" i="4"/>
  <c r="D161" i="1" s="1"/>
  <c r="X4" i="4"/>
  <c r="AC5" i="4"/>
  <c r="D239" i="1" s="1"/>
  <c r="AF7" i="4"/>
  <c r="C269" i="1" s="1"/>
  <c r="AG11" i="4"/>
  <c r="D265" i="1" s="1"/>
  <c r="W17" i="4"/>
  <c r="D179" i="1" s="1"/>
  <c r="AK15" i="4"/>
  <c r="D326" i="1" s="1"/>
  <c r="C46" i="1"/>
  <c r="D70" i="1"/>
  <c r="D103" i="1"/>
  <c r="D231" i="1"/>
  <c r="D230" i="1"/>
  <c r="C77" i="1"/>
  <c r="C73" i="1"/>
  <c r="C113" i="1"/>
  <c r="C265" i="1"/>
  <c r="D314" i="1"/>
  <c r="C411" i="1"/>
  <c r="D100" i="1"/>
  <c r="D228" i="1"/>
  <c r="D20" i="1"/>
  <c r="D31" i="1"/>
  <c r="D411" i="1"/>
  <c r="D405" i="1"/>
  <c r="D66" i="1"/>
  <c r="D36" i="1"/>
  <c r="C53" i="1"/>
  <c r="C61" i="1"/>
  <c r="C358" i="1"/>
  <c r="C374" i="1"/>
  <c r="C245" i="1"/>
  <c r="C48" i="1"/>
  <c r="D81" i="1"/>
  <c r="C415" i="1"/>
  <c r="D32" i="1"/>
  <c r="C41" i="1"/>
  <c r="C257" i="1"/>
  <c r="C395" i="1"/>
  <c r="C362" i="1"/>
  <c r="C100" i="1"/>
  <c r="D27" i="1"/>
  <c r="D40" i="1"/>
  <c r="C71" i="1"/>
  <c r="D403" i="1"/>
  <c r="C241" i="1"/>
  <c r="D77" i="1"/>
  <c r="D224" i="1"/>
  <c r="D234" i="1"/>
  <c r="D237" i="1"/>
  <c r="C112" i="1"/>
  <c r="C110" i="1"/>
  <c r="C108" i="1"/>
  <c r="C106" i="1"/>
  <c r="C104" i="1"/>
  <c r="D74" i="1"/>
  <c r="D44" i="1"/>
  <c r="C184" i="1"/>
  <c r="C302" i="1"/>
  <c r="C299" i="1"/>
  <c r="C298" i="1"/>
  <c r="C295" i="1"/>
  <c r="C26" i="1"/>
  <c r="D47" i="1"/>
  <c r="D43" i="1"/>
  <c r="D63" i="1"/>
  <c r="D128" i="1"/>
  <c r="D208" i="1"/>
  <c r="D396" i="1"/>
  <c r="C396" i="1"/>
  <c r="C81" i="1"/>
  <c r="C111" i="1"/>
  <c r="C107" i="1"/>
  <c r="D46" i="1"/>
  <c r="C343" i="1"/>
  <c r="D78" i="1"/>
  <c r="C32" i="1"/>
  <c r="C218" i="1"/>
  <c r="D49" i="1"/>
  <c r="C334" i="1"/>
  <c r="C201" i="1"/>
  <c r="C266" i="1"/>
  <c r="D266" i="1"/>
  <c r="C202" i="1"/>
  <c r="C267" i="1"/>
  <c r="D267" i="1"/>
  <c r="C203" i="1"/>
  <c r="C268" i="1"/>
  <c r="D268" i="1"/>
  <c r="C204" i="1"/>
  <c r="D269" i="1"/>
  <c r="C205" i="1"/>
  <c r="D270" i="1"/>
  <c r="D276" i="1"/>
  <c r="C49" i="1"/>
  <c r="D238" i="1"/>
  <c r="C353" i="1"/>
  <c r="C239" i="1"/>
  <c r="D188" i="1"/>
  <c r="C345" i="1"/>
  <c r="D28" i="1"/>
  <c r="D262" i="1"/>
  <c r="C300" i="1"/>
  <c r="C296" i="1"/>
  <c r="C259" i="1"/>
  <c r="D18" i="1"/>
  <c r="D26" i="1"/>
  <c r="C308" i="1"/>
  <c r="C200" i="1"/>
  <c r="C208" i="1"/>
  <c r="C293" i="1"/>
  <c r="C313" i="1"/>
  <c r="D333" i="1"/>
  <c r="C333" i="1"/>
  <c r="D293" i="1"/>
  <c r="D313" i="1"/>
  <c r="D163" i="1"/>
  <c r="C385" i="1"/>
  <c r="D391" i="1"/>
  <c r="C116" i="1"/>
  <c r="C120" i="1"/>
  <c r="D141" i="1"/>
  <c r="D380" i="1"/>
  <c r="C54" i="1"/>
  <c r="D365" i="1"/>
  <c r="D397" i="1"/>
  <c r="C406" i="1"/>
  <c r="D189" i="1"/>
  <c r="D362" i="1"/>
  <c r="D109" i="1"/>
  <c r="C21" i="1"/>
  <c r="C350" i="1"/>
  <c r="D402" i="1"/>
  <c r="D363" i="1"/>
  <c r="D68" i="1"/>
  <c r="D72" i="1"/>
  <c r="C407" i="1"/>
  <c r="C60" i="1"/>
  <c r="C64" i="1"/>
  <c r="D415" i="1"/>
  <c r="D24" i="1"/>
  <c r="D331" i="1"/>
  <c r="D240" i="1"/>
  <c r="D76" i="1"/>
  <c r="C109" i="1"/>
  <c r="D185" i="1"/>
  <c r="D75" i="1"/>
  <c r="D79" i="1"/>
  <c r="D22" i="1"/>
  <c r="D30" i="1"/>
  <c r="D412" i="1"/>
  <c r="D258" i="1"/>
  <c r="D259" i="1"/>
  <c r="C198" i="1"/>
  <c r="C263" i="1"/>
  <c r="D207" i="1"/>
  <c r="D408" i="1"/>
  <c r="D51" i="1"/>
  <c r="D55" i="1"/>
  <c r="C352" i="1"/>
  <c r="C211" i="1"/>
  <c r="C416" i="1"/>
  <c r="D19" i="1"/>
  <c r="D23" i="1"/>
  <c r="D361" i="1"/>
  <c r="C377" i="1"/>
  <c r="C178" i="1"/>
  <c r="C246" i="1"/>
  <c r="D187" i="1"/>
  <c r="D190" i="1"/>
  <c r="C361" i="1"/>
  <c r="C191" i="1"/>
  <c r="C410" i="1"/>
  <c r="C409" i="1"/>
  <c r="C373" i="1"/>
  <c r="C240" i="1"/>
  <c r="D263" i="1"/>
  <c r="D416" i="1"/>
  <c r="C47" i="1"/>
  <c r="C39" i="1"/>
  <c r="C412" i="1"/>
  <c r="D182" i="1"/>
  <c r="C372" i="1"/>
  <c r="C368" i="1"/>
  <c r="D368" i="1"/>
  <c r="D366" i="1"/>
  <c r="D223" i="1"/>
  <c r="D21" i="1"/>
  <c r="C42" i="1"/>
  <c r="C34" i="1"/>
  <c r="C292" i="1"/>
  <c r="C291" i="1"/>
  <c r="C355" i="1"/>
  <c r="C371" i="1"/>
  <c r="D290" i="1"/>
  <c r="C290" i="1"/>
  <c r="C370" i="1"/>
  <c r="D370" i="1"/>
  <c r="D287" i="1"/>
  <c r="C196" i="1"/>
  <c r="D286" i="1"/>
  <c r="C286" i="1"/>
  <c r="D283" i="1"/>
  <c r="D275" i="1"/>
  <c r="C275" i="1"/>
  <c r="C369" i="1"/>
  <c r="D414" i="1"/>
  <c r="C402" i="1"/>
  <c r="C408" i="1"/>
  <c r="D216" i="1"/>
  <c r="D367" i="1"/>
  <c r="C356" i="1"/>
  <c r="C360" i="1"/>
  <c r="D332" i="1"/>
  <c r="D364" i="1"/>
  <c r="C364" i="1"/>
  <c r="D395" i="1"/>
  <c r="D330" i="1"/>
  <c r="C394" i="1"/>
  <c r="C98" i="1"/>
  <c r="D101" i="1"/>
  <c r="D102" i="1"/>
  <c r="D106" i="1"/>
  <c r="D107" i="1"/>
  <c r="C397" i="1"/>
  <c r="D377" i="1"/>
  <c r="C365" i="1"/>
  <c r="C417" i="1"/>
  <c r="C19" i="1"/>
  <c r="D25" i="1"/>
  <c r="C79" i="1"/>
  <c r="C75" i="1"/>
  <c r="C67" i="1"/>
  <c r="C404" i="1"/>
  <c r="D186" i="1"/>
  <c r="C229" i="1"/>
  <c r="D212" i="1"/>
  <c r="C351" i="1"/>
  <c r="C217" i="1"/>
  <c r="D218" i="1"/>
  <c r="C219" i="1"/>
  <c r="C403" i="1"/>
  <c r="C354" i="1"/>
  <c r="D354" i="1"/>
  <c r="C261" i="1"/>
  <c r="D285" i="1"/>
  <c r="C69" i="1"/>
  <c r="C51" i="1"/>
  <c r="C274" i="1"/>
  <c r="C312" i="1"/>
  <c r="C376" i="1"/>
  <c r="D376" i="1"/>
  <c r="C311" i="1"/>
  <c r="C359" i="1"/>
  <c r="D359" i="1"/>
  <c r="C375" i="1"/>
  <c r="C310" i="1"/>
  <c r="C309" i="1"/>
  <c r="C179" i="1"/>
  <c r="C244" i="1"/>
  <c r="C247" i="1"/>
  <c r="C183" i="1"/>
  <c r="C303" i="1"/>
  <c r="D248" i="1"/>
  <c r="C301" i="1"/>
  <c r="C253" i="1"/>
  <c r="C297" i="1"/>
  <c r="D255" i="1"/>
  <c r="C357" i="1"/>
  <c r="D33" i="1"/>
  <c r="D29" i="1"/>
  <c r="C38" i="1"/>
  <c r="C413" i="1"/>
  <c r="C74" i="1"/>
  <c r="C66" i="1"/>
  <c r="C405" i="1"/>
  <c r="D198" i="1"/>
  <c r="D358" i="1"/>
  <c r="C363" i="1"/>
  <c r="D348" i="1" l="1"/>
  <c r="D347" i="1"/>
  <c r="D351" i="1"/>
  <c r="C329" i="1"/>
  <c r="D350" i="1"/>
  <c r="D336" i="1"/>
  <c r="C314" i="1"/>
  <c r="C327" i="1"/>
  <c r="D344" i="1"/>
  <c r="C325" i="1"/>
  <c r="C320" i="1"/>
  <c r="C326" i="1"/>
  <c r="C328" i="1"/>
  <c r="C315" i="1"/>
  <c r="D340" i="1"/>
  <c r="D346" i="1"/>
  <c r="C319" i="1"/>
  <c r="D352" i="1"/>
  <c r="D338" i="1"/>
  <c r="C317" i="1"/>
  <c r="C318" i="1"/>
  <c r="C322" i="1"/>
  <c r="C324" i="1"/>
  <c r="C330" i="1"/>
  <c r="C316" i="1"/>
  <c r="C323" i="1"/>
  <c r="D334" i="1"/>
  <c r="D337" i="1"/>
  <c r="D341" i="1"/>
  <c r="D343" i="1"/>
  <c r="D335" i="1"/>
  <c r="C332" i="1"/>
  <c r="D342" i="1"/>
  <c r="D339" i="1"/>
  <c r="C321" i="1"/>
  <c r="D345" i="1"/>
  <c r="D349" i="1"/>
  <c r="C331" i="1"/>
  <c r="C160" i="1"/>
  <c r="D400" i="1"/>
  <c r="C140" i="1"/>
  <c r="C133" i="1"/>
  <c r="C157" i="1"/>
  <c r="C380" i="1"/>
  <c r="D169" i="1"/>
  <c r="D129" i="1"/>
  <c r="D176" i="1"/>
  <c r="D173" i="1"/>
  <c r="C94" i="1"/>
  <c r="C401" i="1"/>
  <c r="C138" i="1"/>
  <c r="C130" i="1"/>
  <c r="C149" i="1"/>
  <c r="C382" i="1"/>
  <c r="C384" i="1"/>
  <c r="C145" i="1"/>
  <c r="C128" i="1"/>
  <c r="D126" i="1"/>
  <c r="C127" i="1"/>
  <c r="D90" i="1"/>
  <c r="C388" i="1"/>
  <c r="C129" i="1"/>
  <c r="C117" i="1"/>
  <c r="C87" i="1"/>
  <c r="D386" i="1"/>
  <c r="C159" i="1"/>
  <c r="D152" i="1"/>
  <c r="D148" i="1"/>
  <c r="D383" i="1"/>
  <c r="C174" i="1"/>
  <c r="C162" i="1"/>
  <c r="C82" i="1"/>
  <c r="D131" i="1"/>
  <c r="C381" i="1"/>
  <c r="C167" i="1"/>
  <c r="D120" i="1"/>
  <c r="D121" i="1"/>
  <c r="D115" i="1"/>
  <c r="D91" i="1"/>
  <c r="C115" i="1"/>
  <c r="D86" i="1"/>
  <c r="D159" i="1"/>
  <c r="D88" i="1"/>
  <c r="C121" i="1"/>
  <c r="C154" i="1"/>
  <c r="C158" i="1"/>
  <c r="C142" i="1"/>
  <c r="C389" i="1"/>
  <c r="C139" i="1"/>
  <c r="C136" i="1"/>
  <c r="C386" i="1"/>
  <c r="C153" i="1"/>
  <c r="C152" i="1"/>
  <c r="C150" i="1"/>
  <c r="C148" i="1"/>
  <c r="C146" i="1"/>
  <c r="C383" i="1"/>
  <c r="C177" i="1"/>
  <c r="C391" i="1"/>
  <c r="D127" i="1"/>
  <c r="D175" i="1"/>
  <c r="D172" i="1"/>
  <c r="D171" i="1"/>
  <c r="D166" i="1"/>
  <c r="C392" i="1"/>
  <c r="C86" i="1"/>
  <c r="C137" i="1"/>
  <c r="C135" i="1"/>
  <c r="C131" i="1"/>
  <c r="D97" i="1"/>
  <c r="D168" i="1"/>
  <c r="D118" i="1"/>
  <c r="C164" i="1"/>
  <c r="D114" i="1"/>
  <c r="C141" i="1"/>
  <c r="D379" i="1"/>
  <c r="C161" i="1"/>
  <c r="D122" i="1"/>
  <c r="D96" i="1"/>
  <c r="D124" i="1"/>
  <c r="D87" i="1"/>
  <c r="C126" i="1"/>
  <c r="C122" i="1"/>
  <c r="C118" i="1"/>
  <c r="C114" i="1"/>
  <c r="D82" i="1"/>
  <c r="C399" i="1"/>
  <c r="C379" i="1"/>
  <c r="D387" i="1"/>
  <c r="C92" i="1"/>
  <c r="D164" i="1"/>
  <c r="D85" i="1"/>
  <c r="C169" i="1"/>
  <c r="C378" i="1"/>
  <c r="D145" i="1"/>
  <c r="C156" i="1"/>
  <c r="C85" i="1"/>
  <c r="C132" i="1"/>
  <c r="C93" i="1"/>
  <c r="D174" i="1"/>
  <c r="D170" i="1"/>
  <c r="D162" i="1"/>
  <c r="C134" i="1"/>
  <c r="D385" i="1"/>
  <c r="C151" i="1"/>
  <c r="C147" i="1"/>
  <c r="D390" i="1"/>
  <c r="C88" i="1"/>
  <c r="D165" i="1"/>
  <c r="D117" i="1"/>
  <c r="D399" i="1"/>
  <c r="C95" i="1"/>
  <c r="C123" i="1"/>
  <c r="D143" i="1"/>
  <c r="D142" i="1"/>
  <c r="C84" i="1"/>
  <c r="D160" i="1"/>
  <c r="C96" i="1"/>
  <c r="D93" i="1"/>
  <c r="C165" i="1"/>
  <c r="C90" i="1"/>
  <c r="D139" i="1"/>
  <c r="D136" i="1"/>
  <c r="D153" i="1"/>
  <c r="D150" i="1"/>
  <c r="D146" i="1"/>
  <c r="D177" i="1"/>
  <c r="D378" i="1"/>
  <c r="D388" i="1"/>
  <c r="C176" i="1"/>
  <c r="C173" i="1"/>
  <c r="C170" i="1"/>
  <c r="D137" i="1"/>
  <c r="D135" i="1"/>
  <c r="D116" i="1"/>
  <c r="C387" i="1"/>
  <c r="C91" i="1"/>
  <c r="D95" i="1"/>
  <c r="C119" i="1"/>
  <c r="D393" i="1"/>
  <c r="D89" i="1"/>
  <c r="D157" i="1"/>
  <c r="C163" i="1"/>
  <c r="C144" i="1"/>
  <c r="C400" i="1"/>
  <c r="C398" i="1"/>
  <c r="D140" i="1"/>
  <c r="D133" i="1"/>
  <c r="D132" i="1"/>
  <c r="C155" i="1"/>
  <c r="D125" i="1"/>
  <c r="C175" i="1"/>
  <c r="C172" i="1"/>
  <c r="C171" i="1"/>
  <c r="C166" i="1"/>
  <c r="D392" i="1"/>
  <c r="C89" i="1"/>
  <c r="D138" i="1"/>
  <c r="D134" i="1"/>
  <c r="D130" i="1"/>
  <c r="D151" i="1"/>
  <c r="D149" i="1"/>
  <c r="D147" i="1"/>
  <c r="D382" i="1"/>
  <c r="D384" i="1"/>
  <c r="D123" i="1"/>
  <c r="D119" i="1"/>
  <c r="C143" i="1"/>
  <c r="C83" i="1"/>
  <c r="D92" i="1"/>
  <c r="D83" i="1"/>
  <c r="D94" i="1"/>
  <c r="D401" i="1"/>
  <c r="D389" i="1"/>
  <c r="D155" i="1"/>
  <c r="D156" i="1"/>
  <c r="C168" i="1"/>
  <c r="D144" i="1"/>
  <c r="D84" i="1"/>
  <c r="C97" i="1"/>
  <c r="D398" i="1"/>
  <c r="C125" i="1"/>
  <c r="C390" i="1"/>
  <c r="C393" i="1"/>
  <c r="D381" i="1"/>
</calcChain>
</file>

<file path=xl/sharedStrings.xml><?xml version="1.0" encoding="utf-8"?>
<sst xmlns="http://schemas.openxmlformats.org/spreadsheetml/2006/main" count="178" uniqueCount="57">
  <si>
    <t>West</t>
  </si>
  <si>
    <t>East</t>
  </si>
  <si>
    <t>North</t>
  </si>
  <si>
    <t>South</t>
  </si>
  <si>
    <t>Number of points</t>
  </si>
  <si>
    <t>X</t>
  </si>
  <si>
    <t>X axis</t>
  </si>
  <si>
    <t>Y axis</t>
  </si>
  <si>
    <t>Top Right Lat/Lon</t>
  </si>
  <si>
    <t>Bottom Left Lat/Lon</t>
  </si>
  <si>
    <t>Row 1</t>
  </si>
  <si>
    <t>Row 2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</si>
  <si>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</si>
  <si>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</si>
  <si>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</si>
  <si>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</si>
  <si>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</si>
  <si>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</si>
  <si>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</si>
  <si>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</si>
  <si>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</si>
  <si>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</si>
  <si>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</si>
  <si>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</si>
  <si>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</si>
  <si>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</si>
  <si>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</si>
  <si>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</si>
  <si>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</si>
  <si>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</si>
  <si>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>Column 19</t>
  </si>
  <si>
    <t>Column 20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</si>
  <si>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</si>
  <si>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</si>
  <si>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</si>
  <si>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</si>
  <si>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</si>
  <si>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</si>
  <si>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</si>
  <si>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</si>
  <si>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</si>
  <si>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</si>
  <si>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</si>
  <si>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</si>
  <si>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</si>
  <si>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</si>
  <si>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</si>
  <si>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</si>
  <si>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</si>
  <si>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</si>
  <si>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Y</t>
  </si>
  <si>
    <t>Rows</t>
  </si>
  <si>
    <t>Define the outside of your BOX or AOI</t>
  </si>
  <si>
    <t xml:space="preserve">      Y</t>
  </si>
  <si>
    <t>Define your area of interest and number of points on each axis</t>
  </si>
  <si>
    <t>ID</t>
  </si>
  <si>
    <t>Then reapply the sort to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</si>
</sst>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0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9" xfId="0" applyFont="1" applyBorder="1"/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0" fillId="5" borderId="10" xfId="0" applyFont="1" applyFill="1" applyBorder="1"/>
    <xf numFmtId="0" fontId="0" fillId="5" borderId="11" xfId="0" applyFont="1" applyFill="1" applyBorder="1"/>
    <xf numFmtId="0" fontId="0" fillId="0" borderId="10" xfId="0" applyFont="1" applyBorder="1"/>
    <xf numFmtId="0" fontId="0" fillId="6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0" fillId="3" borderId="0" xfId="0" applyNumberForma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104775</xdr:rowOff>
    </xdr:from>
    <xdr:to>
      <xdr:col>7</xdr:col>
      <xdr:colOff>266700</xdr:colOff>
      <xdr:row>3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99C0542-F687-4F1B-8A9F-CC6F77A68BE9}"/>
            </a:ext>
          </a:extLst>
        </xdr:cNvPr>
        <xdr:cNvCxnSpPr/>
      </xdr:nvCxnSpPr>
      <xdr:spPr>
        <a:xfrm flipV="1">
          <a:off x="5010150" y="676275"/>
          <a:ext cx="12287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4</xdr:row>
      <xdr:rowOff>76200</xdr:rowOff>
    </xdr:from>
    <xdr:to>
      <xdr:col>2</xdr:col>
      <xdr:colOff>514350</xdr:colOff>
      <xdr:row>8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EF81A93-6B6F-4165-AD9B-ED0C29A8B58F}"/>
            </a:ext>
          </a:extLst>
        </xdr:cNvPr>
        <xdr:cNvCxnSpPr/>
      </xdr:nvCxnSpPr>
      <xdr:spPr>
        <a:xfrm>
          <a:off x="3438525" y="847725"/>
          <a:ext cx="0" cy="8096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Locations" displayName="Locations" ref="B17:D417" totalsRowShown="0">
  <autoFilter ref="B17:D417"/>
  <sortState ref="B18:D417">
    <sortCondition ref="C18:C417"/>
    <sortCondition ref="D18:D417"/>
  </sortState>
  <tableColumns count="3">
    <tableColumn id="1" name="ID" dataDxfId="0"/>
    <tableColumn id="2" name="X"/>
    <tableColumn id="3" name="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7"/>
  <sheetViews>
    <sheetView tabSelected="1" workbookViewId="0">
      <selection activeCell="D4" sqref="D4"/>
    </sheetView>
  </sheetViews>
  <sheetFormatPr defaultRowHeight="14.4" x14ac:dyDescent="0.3"/>
  <cols>
    <col min="1" max="1" width="4.109375" customWidth="1"/>
    <col min="2" max="2" width="4.6640625" customWidth="1"/>
  </cols>
  <sheetData>
    <row r="1" spans="2:12" x14ac:dyDescent="0.3">
      <c r="B1" s="1"/>
      <c r="C1" s="1" t="s">
        <v>4</v>
      </c>
      <c r="D1" s="1"/>
      <c r="E1" s="1"/>
      <c r="F1" s="1"/>
      <c r="G1" s="24"/>
      <c r="H1" s="24"/>
      <c r="I1" s="1"/>
      <c r="J1" s="1"/>
      <c r="K1" s="1"/>
      <c r="L1" s="1"/>
    </row>
    <row r="2" spans="2:12" x14ac:dyDescent="0.3">
      <c r="B2" s="1"/>
      <c r="C2" s="1" t="s">
        <v>6</v>
      </c>
      <c r="D2" s="11">
        <v>20</v>
      </c>
      <c r="E2" s="1"/>
      <c r="F2" s="1"/>
      <c r="G2" s="1"/>
      <c r="H2" s="1"/>
      <c r="I2" s="1"/>
      <c r="J2" s="1" t="s">
        <v>8</v>
      </c>
      <c r="K2" s="1"/>
      <c r="L2" s="1"/>
    </row>
    <row r="3" spans="2:12" x14ac:dyDescent="0.3">
      <c r="B3" s="1"/>
      <c r="C3" s="1" t="s">
        <v>7</v>
      </c>
      <c r="D3" s="11">
        <v>20</v>
      </c>
      <c r="E3" s="1"/>
      <c r="F3" s="1"/>
      <c r="G3" s="1"/>
      <c r="I3" s="1" t="s">
        <v>2</v>
      </c>
      <c r="J3" s="11">
        <v>42.012999999999998</v>
      </c>
      <c r="K3" s="1" t="s">
        <v>1</v>
      </c>
      <c r="L3" s="11">
        <v>-77.688999999999993</v>
      </c>
    </row>
    <row r="4" spans="2:12" ht="15" thickBot="1" x14ac:dyDescent="0.35">
      <c r="B4" s="1"/>
      <c r="C4" s="1"/>
      <c r="D4" s="1"/>
      <c r="E4" s="1"/>
      <c r="F4" s="1"/>
      <c r="G4" s="21" t="s">
        <v>5</v>
      </c>
      <c r="H4" s="1"/>
      <c r="I4" s="1"/>
      <c r="L4" s="1"/>
    </row>
    <row r="5" spans="2:12" x14ac:dyDescent="0.3">
      <c r="B5" s="1"/>
      <c r="C5" s="1"/>
      <c r="D5" s="2"/>
      <c r="E5" s="3"/>
      <c r="F5" s="3"/>
      <c r="G5" s="3"/>
      <c r="H5" s="3"/>
      <c r="I5" s="3"/>
      <c r="J5" s="4"/>
      <c r="K5" s="1"/>
      <c r="L5" s="1"/>
    </row>
    <row r="6" spans="2:12" x14ac:dyDescent="0.3">
      <c r="B6" s="1"/>
      <c r="C6" s="1"/>
      <c r="D6" s="5"/>
      <c r="E6" s="6"/>
      <c r="F6" s="6"/>
      <c r="G6" s="6"/>
      <c r="H6" s="6"/>
      <c r="I6" s="6"/>
      <c r="J6" s="7"/>
      <c r="K6" s="1"/>
      <c r="L6" s="1"/>
    </row>
    <row r="7" spans="2:12" x14ac:dyDescent="0.3">
      <c r="B7" s="1"/>
      <c r="C7" s="21" t="s">
        <v>53</v>
      </c>
      <c r="D7" s="5"/>
      <c r="E7" s="6" t="s">
        <v>52</v>
      </c>
      <c r="F7" s="6"/>
      <c r="G7" s="6"/>
      <c r="H7" s="6"/>
      <c r="I7" s="6"/>
      <c r="J7" s="7"/>
      <c r="K7" s="1"/>
      <c r="L7" s="1"/>
    </row>
    <row r="8" spans="2:12" x14ac:dyDescent="0.3">
      <c r="B8" s="1"/>
      <c r="C8" s="1"/>
      <c r="D8" s="5"/>
      <c r="E8" s="6"/>
      <c r="F8" s="6"/>
      <c r="G8" s="6"/>
      <c r="H8" s="6"/>
      <c r="I8" s="6"/>
      <c r="J8" s="7"/>
      <c r="K8" s="1"/>
      <c r="L8" s="1"/>
    </row>
    <row r="9" spans="2:12" ht="15" thickBot="1" x14ac:dyDescent="0.35">
      <c r="B9" s="1"/>
      <c r="C9" s="1"/>
      <c r="D9" s="8"/>
      <c r="E9" s="9"/>
      <c r="F9" s="9"/>
      <c r="G9" s="9"/>
      <c r="H9" s="9"/>
      <c r="I9" s="9"/>
      <c r="J9" s="10"/>
      <c r="K9" s="1"/>
      <c r="L9" s="1"/>
    </row>
    <row r="10" spans="2:12" x14ac:dyDescent="0.3">
      <c r="B10" s="1"/>
      <c r="C10" s="1" t="s">
        <v>9</v>
      </c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3">
      <c r="B11" s="1"/>
      <c r="C11" s="1" t="s">
        <v>3</v>
      </c>
      <c r="D11" s="23">
        <v>39.716999999999999</v>
      </c>
      <c r="E11" s="1" t="s">
        <v>0</v>
      </c>
      <c r="F11" s="11">
        <v>-80.518000000000001</v>
      </c>
      <c r="G11" s="12"/>
      <c r="H11" s="12"/>
      <c r="I11" s="12"/>
      <c r="J11" s="1"/>
      <c r="K11" s="1"/>
      <c r="L11" s="1"/>
    </row>
    <row r="12" spans="2:12" x14ac:dyDescent="0.3">
      <c r="B12" s="1"/>
      <c r="E12" s="1"/>
      <c r="F12" s="12"/>
      <c r="G12" s="12"/>
      <c r="H12" s="12"/>
      <c r="I12" s="12"/>
      <c r="J12" s="12"/>
      <c r="K12" s="1"/>
      <c r="L12" s="1"/>
    </row>
    <row r="13" spans="2:12" x14ac:dyDescent="0.3">
      <c r="B13" s="1"/>
      <c r="C13" s="1"/>
      <c r="D13" s="1"/>
      <c r="E13" s="1"/>
      <c r="F13" s="22" t="s">
        <v>54</v>
      </c>
      <c r="G13" s="22"/>
      <c r="H13" s="22"/>
      <c r="I13" s="22"/>
      <c r="J13" s="22"/>
      <c r="K13" s="22"/>
    </row>
    <row r="14" spans="2:12" x14ac:dyDescent="0.3">
      <c r="B14" s="1"/>
      <c r="C14" s="1"/>
      <c r="D14" s="1"/>
      <c r="E14" s="1"/>
      <c r="F14" s="22" t="s">
        <v>56</v>
      </c>
      <c r="G14" s="22"/>
      <c r="H14" s="22"/>
      <c r="I14" s="22"/>
      <c r="J14" s="1"/>
      <c r="K14" s="1"/>
      <c r="L14" s="1"/>
    </row>
    <row r="15" spans="2:12" x14ac:dyDescent="0.3">
      <c r="B15" s="1"/>
      <c r="L15" s="1"/>
    </row>
    <row r="17" spans="2:4" x14ac:dyDescent="0.3">
      <c r="B17" t="s">
        <v>55</v>
      </c>
      <c r="C17" t="s">
        <v>5</v>
      </c>
      <c r="D17" t="s">
        <v>50</v>
      </c>
    </row>
    <row r="18" spans="2:4" x14ac:dyDescent="0.3">
      <c r="B18" s="11">
        <v>16</v>
      </c>
      <c r="C18">
        <f>Output!B18</f>
        <v>-80.518000000000001</v>
      </c>
      <c r="D18">
        <f>Output!C18</f>
        <v>40.20036842105263</v>
      </c>
    </row>
    <row r="19" spans="2:4" x14ac:dyDescent="0.3">
      <c r="B19" s="11">
        <v>15</v>
      </c>
      <c r="C19">
        <f>Output!B17</f>
        <v>-80.518000000000001</v>
      </c>
      <c r="D19">
        <f>Output!C17</f>
        <v>40.321210526315788</v>
      </c>
    </row>
    <row r="20" spans="2:4" x14ac:dyDescent="0.3">
      <c r="B20" s="11">
        <v>14</v>
      </c>
      <c r="C20">
        <f>Output!B16</f>
        <v>-80.518000000000001</v>
      </c>
      <c r="D20">
        <f>Output!C16</f>
        <v>40.442052631578946</v>
      </c>
    </row>
    <row r="21" spans="2:4" x14ac:dyDescent="0.3">
      <c r="B21" s="11">
        <v>13</v>
      </c>
      <c r="C21">
        <f>Output!B15</f>
        <v>-80.518000000000001</v>
      </c>
      <c r="D21">
        <f>Output!C15</f>
        <v>40.562894736842104</v>
      </c>
    </row>
    <row r="22" spans="2:4" x14ac:dyDescent="0.3">
      <c r="B22" s="11">
        <v>12</v>
      </c>
      <c r="C22">
        <f>Output!B14</f>
        <v>-80.518000000000001</v>
      </c>
      <c r="D22">
        <f>Output!C14</f>
        <v>40.683736842105262</v>
      </c>
    </row>
    <row r="23" spans="2:4" x14ac:dyDescent="0.3">
      <c r="B23" s="11">
        <v>11</v>
      </c>
      <c r="C23">
        <f>Output!B13</f>
        <v>-80.518000000000001</v>
      </c>
      <c r="D23">
        <f>Output!C13</f>
        <v>40.80457894736842</v>
      </c>
    </row>
    <row r="24" spans="2:4" x14ac:dyDescent="0.3">
      <c r="B24" s="11">
        <v>10</v>
      </c>
      <c r="C24">
        <f>Output!B12</f>
        <v>-80.518000000000001</v>
      </c>
      <c r="D24">
        <f>Output!C12</f>
        <v>40.925421052631577</v>
      </c>
    </row>
    <row r="25" spans="2:4" x14ac:dyDescent="0.3">
      <c r="B25" s="11">
        <v>9</v>
      </c>
      <c r="C25">
        <f>Output!B11</f>
        <v>-80.518000000000001</v>
      </c>
      <c r="D25">
        <f>Output!C11</f>
        <v>41.046263157894735</v>
      </c>
    </row>
    <row r="26" spans="2:4" x14ac:dyDescent="0.3">
      <c r="B26" s="11">
        <v>8</v>
      </c>
      <c r="C26">
        <f>Output!B10</f>
        <v>-80.518000000000001</v>
      </c>
      <c r="D26">
        <f>Output!C10</f>
        <v>41.167105263157893</v>
      </c>
    </row>
    <row r="27" spans="2:4" x14ac:dyDescent="0.3">
      <c r="B27" s="11">
        <v>7</v>
      </c>
      <c r="C27">
        <f>Output!B9</f>
        <v>-80.518000000000001</v>
      </c>
      <c r="D27">
        <f>Output!C9</f>
        <v>41.287947368421051</v>
      </c>
    </row>
    <row r="28" spans="2:4" x14ac:dyDescent="0.3">
      <c r="B28" s="11">
        <v>6</v>
      </c>
      <c r="C28">
        <f>Output!B8</f>
        <v>-80.518000000000001</v>
      </c>
      <c r="D28">
        <f>Output!C8</f>
        <v>41.408789473684209</v>
      </c>
    </row>
    <row r="29" spans="2:4" x14ac:dyDescent="0.3">
      <c r="B29" s="11">
        <v>5</v>
      </c>
      <c r="C29">
        <f>Output!B7</f>
        <v>-80.518000000000001</v>
      </c>
      <c r="D29">
        <f>Output!C7</f>
        <v>41.529631578947367</v>
      </c>
    </row>
    <row r="30" spans="2:4" x14ac:dyDescent="0.3">
      <c r="B30" s="11">
        <v>4</v>
      </c>
      <c r="C30">
        <f>Output!B6</f>
        <v>-80.518000000000001</v>
      </c>
      <c r="D30">
        <f>Output!C6</f>
        <v>41.650473684210525</v>
      </c>
    </row>
    <row r="31" spans="2:4" x14ac:dyDescent="0.3">
      <c r="B31" s="11">
        <v>3</v>
      </c>
      <c r="C31">
        <f>Output!B5</f>
        <v>-80.518000000000001</v>
      </c>
      <c r="D31">
        <f>Output!C5</f>
        <v>41.771315789473682</v>
      </c>
    </row>
    <row r="32" spans="2:4" x14ac:dyDescent="0.3">
      <c r="B32" s="11">
        <v>2</v>
      </c>
      <c r="C32">
        <f>Output!B4</f>
        <v>-80.518000000000001</v>
      </c>
      <c r="D32">
        <f>Output!C4</f>
        <v>41.89215789473684</v>
      </c>
    </row>
    <row r="33" spans="2:4" x14ac:dyDescent="0.3">
      <c r="B33" s="11">
        <v>1</v>
      </c>
      <c r="C33">
        <f>Output!B3</f>
        <v>-80.518000000000001</v>
      </c>
      <c r="D33">
        <f>Output!C3</f>
        <v>42.012999999999998</v>
      </c>
    </row>
    <row r="34" spans="2:4" x14ac:dyDescent="0.3">
      <c r="B34" s="20">
        <v>36</v>
      </c>
      <c r="C34">
        <f>Output!D18</f>
        <v>-80.369105263157891</v>
      </c>
      <c r="D34">
        <f>Output!E18</f>
        <v>40.20036842105263</v>
      </c>
    </row>
    <row r="35" spans="2:4" x14ac:dyDescent="0.3">
      <c r="B35" s="20">
        <v>35</v>
      </c>
      <c r="C35">
        <f>Output!D17</f>
        <v>-80.369105263157891</v>
      </c>
      <c r="D35">
        <f>Output!E17</f>
        <v>40.321210526315788</v>
      </c>
    </row>
    <row r="36" spans="2:4" x14ac:dyDescent="0.3">
      <c r="B36" s="20">
        <v>34</v>
      </c>
      <c r="C36">
        <f>Output!D16</f>
        <v>-80.369105263157891</v>
      </c>
      <c r="D36">
        <f>Output!E16</f>
        <v>40.442052631578946</v>
      </c>
    </row>
    <row r="37" spans="2:4" x14ac:dyDescent="0.3">
      <c r="B37" s="20">
        <v>33</v>
      </c>
      <c r="C37">
        <f>Output!D15</f>
        <v>-80.369105263157891</v>
      </c>
      <c r="D37">
        <f>Output!E15</f>
        <v>40.562894736842104</v>
      </c>
    </row>
    <row r="38" spans="2:4" x14ac:dyDescent="0.3">
      <c r="B38" s="20">
        <v>32</v>
      </c>
      <c r="C38">
        <f>Output!D14</f>
        <v>-80.369105263157891</v>
      </c>
      <c r="D38">
        <f>Output!E14</f>
        <v>40.683736842105262</v>
      </c>
    </row>
    <row r="39" spans="2:4" x14ac:dyDescent="0.3">
      <c r="B39" s="20">
        <v>31</v>
      </c>
      <c r="C39">
        <f>Output!D13</f>
        <v>-80.369105263157891</v>
      </c>
      <c r="D39">
        <f>Output!E13</f>
        <v>40.80457894736842</v>
      </c>
    </row>
    <row r="40" spans="2:4" x14ac:dyDescent="0.3">
      <c r="B40" s="20">
        <v>30</v>
      </c>
      <c r="C40">
        <f>Output!D12</f>
        <v>-80.369105263157891</v>
      </c>
      <c r="D40">
        <f>Output!E12</f>
        <v>40.925421052631577</v>
      </c>
    </row>
    <row r="41" spans="2:4" x14ac:dyDescent="0.3">
      <c r="B41" s="20">
        <v>29</v>
      </c>
      <c r="C41">
        <f>Output!D11</f>
        <v>-80.369105263157891</v>
      </c>
      <c r="D41">
        <f>Output!E11</f>
        <v>41.046263157894735</v>
      </c>
    </row>
    <row r="42" spans="2:4" x14ac:dyDescent="0.3">
      <c r="B42" s="20">
        <v>28</v>
      </c>
      <c r="C42">
        <f>Output!D10</f>
        <v>-80.369105263157891</v>
      </c>
      <c r="D42">
        <f>Output!E10</f>
        <v>41.167105263157893</v>
      </c>
    </row>
    <row r="43" spans="2:4" x14ac:dyDescent="0.3">
      <c r="B43" s="20">
        <v>27</v>
      </c>
      <c r="C43">
        <f>Output!D9</f>
        <v>-80.369105263157891</v>
      </c>
      <c r="D43">
        <f>Output!E9</f>
        <v>41.287947368421051</v>
      </c>
    </row>
    <row r="44" spans="2:4" x14ac:dyDescent="0.3">
      <c r="B44" s="20">
        <v>26</v>
      </c>
      <c r="C44">
        <f>Output!D8</f>
        <v>-80.369105263157891</v>
      </c>
      <c r="D44">
        <f>Output!E8</f>
        <v>41.408789473684209</v>
      </c>
    </row>
    <row r="45" spans="2:4" x14ac:dyDescent="0.3">
      <c r="B45" s="20">
        <v>25</v>
      </c>
      <c r="C45">
        <f>Output!D7</f>
        <v>-80.369105263157891</v>
      </c>
      <c r="D45">
        <f>Output!E7</f>
        <v>41.529631578947367</v>
      </c>
    </row>
    <row r="46" spans="2:4" x14ac:dyDescent="0.3">
      <c r="B46" s="20">
        <v>24</v>
      </c>
      <c r="C46">
        <f>Output!D6</f>
        <v>-80.369105263157891</v>
      </c>
      <c r="D46">
        <f>Output!E6</f>
        <v>41.650473684210525</v>
      </c>
    </row>
    <row r="47" spans="2:4" x14ac:dyDescent="0.3">
      <c r="B47" s="20">
        <v>23</v>
      </c>
      <c r="C47">
        <f>Output!D5</f>
        <v>-80.369105263157891</v>
      </c>
      <c r="D47">
        <f>Output!E5</f>
        <v>41.771315789473682</v>
      </c>
    </row>
    <row r="48" spans="2:4" x14ac:dyDescent="0.3">
      <c r="B48" s="20">
        <v>22</v>
      </c>
      <c r="C48">
        <f>Output!D4</f>
        <v>-80.369105263157891</v>
      </c>
      <c r="D48">
        <f>Output!E4</f>
        <v>41.89215789473684</v>
      </c>
    </row>
    <row r="49" spans="2:4" x14ac:dyDescent="0.3">
      <c r="B49" s="20">
        <v>21</v>
      </c>
      <c r="C49">
        <f>Output!D3</f>
        <v>-80.369105263157891</v>
      </c>
      <c r="D49">
        <f>Output!E3</f>
        <v>42.012999999999998</v>
      </c>
    </row>
    <row r="50" spans="2:4" x14ac:dyDescent="0.3">
      <c r="B50" s="11">
        <v>56</v>
      </c>
      <c r="C50">
        <f>Output!F18</f>
        <v>-80.220210526315796</v>
      </c>
      <c r="D50">
        <f>Output!G18</f>
        <v>40.20036842105263</v>
      </c>
    </row>
    <row r="51" spans="2:4" x14ac:dyDescent="0.3">
      <c r="B51" s="11">
        <v>55</v>
      </c>
      <c r="C51">
        <f>Output!F17</f>
        <v>-80.220210526315796</v>
      </c>
      <c r="D51">
        <f>Output!G17</f>
        <v>40.321210526315788</v>
      </c>
    </row>
    <row r="52" spans="2:4" x14ac:dyDescent="0.3">
      <c r="B52" s="11">
        <v>54</v>
      </c>
      <c r="C52">
        <f>Output!F16</f>
        <v>-80.220210526315796</v>
      </c>
      <c r="D52">
        <f>Output!G16</f>
        <v>40.442052631578946</v>
      </c>
    </row>
    <row r="53" spans="2:4" x14ac:dyDescent="0.3">
      <c r="B53" s="11">
        <v>53</v>
      </c>
      <c r="C53">
        <f>Output!F15</f>
        <v>-80.220210526315796</v>
      </c>
      <c r="D53">
        <f>Output!G15</f>
        <v>40.562894736842104</v>
      </c>
    </row>
    <row r="54" spans="2:4" x14ac:dyDescent="0.3">
      <c r="B54" s="11">
        <v>52</v>
      </c>
      <c r="C54">
        <f>Output!F14</f>
        <v>-80.220210526315796</v>
      </c>
      <c r="D54">
        <f>Output!G14</f>
        <v>40.683736842105262</v>
      </c>
    </row>
    <row r="55" spans="2:4" x14ac:dyDescent="0.3">
      <c r="B55" s="11">
        <v>51</v>
      </c>
      <c r="C55">
        <f>Output!F13</f>
        <v>-80.220210526315796</v>
      </c>
      <c r="D55">
        <f>Output!G13</f>
        <v>40.80457894736842</v>
      </c>
    </row>
    <row r="56" spans="2:4" x14ac:dyDescent="0.3">
      <c r="B56" s="11">
        <v>50</v>
      </c>
      <c r="C56">
        <f>Output!F12</f>
        <v>-80.220210526315796</v>
      </c>
      <c r="D56">
        <f>Output!G12</f>
        <v>40.925421052631577</v>
      </c>
    </row>
    <row r="57" spans="2:4" x14ac:dyDescent="0.3">
      <c r="B57" s="11">
        <v>49</v>
      </c>
      <c r="C57">
        <f>Output!F11</f>
        <v>-80.220210526315796</v>
      </c>
      <c r="D57">
        <f>Output!G11</f>
        <v>41.046263157894735</v>
      </c>
    </row>
    <row r="58" spans="2:4" x14ac:dyDescent="0.3">
      <c r="B58" s="11">
        <v>48</v>
      </c>
      <c r="C58">
        <f>Output!F10</f>
        <v>-80.220210526315796</v>
      </c>
      <c r="D58">
        <f>Output!G10</f>
        <v>41.167105263157893</v>
      </c>
    </row>
    <row r="59" spans="2:4" x14ac:dyDescent="0.3">
      <c r="B59" s="11">
        <v>47</v>
      </c>
      <c r="C59">
        <f>Output!F9</f>
        <v>-80.220210526315796</v>
      </c>
      <c r="D59">
        <f>Output!G9</f>
        <v>41.287947368421051</v>
      </c>
    </row>
    <row r="60" spans="2:4" x14ac:dyDescent="0.3">
      <c r="B60" s="11">
        <v>46</v>
      </c>
      <c r="C60">
        <f>Output!F8</f>
        <v>-80.220210526315796</v>
      </c>
      <c r="D60">
        <f>Output!G8</f>
        <v>41.408789473684209</v>
      </c>
    </row>
    <row r="61" spans="2:4" x14ac:dyDescent="0.3">
      <c r="B61" s="11">
        <v>45</v>
      </c>
      <c r="C61">
        <f>Output!F7</f>
        <v>-80.220210526315796</v>
      </c>
      <c r="D61">
        <f>Output!G7</f>
        <v>41.529631578947367</v>
      </c>
    </row>
    <row r="62" spans="2:4" x14ac:dyDescent="0.3">
      <c r="B62" s="11">
        <v>44</v>
      </c>
      <c r="C62">
        <f>Output!F6</f>
        <v>-80.220210526315796</v>
      </c>
      <c r="D62">
        <f>Output!G6</f>
        <v>41.650473684210525</v>
      </c>
    </row>
    <row r="63" spans="2:4" x14ac:dyDescent="0.3">
      <c r="B63" s="11">
        <v>43</v>
      </c>
      <c r="C63">
        <f>Output!F5</f>
        <v>-80.220210526315796</v>
      </c>
      <c r="D63">
        <f>Output!G5</f>
        <v>41.771315789473682</v>
      </c>
    </row>
    <row r="64" spans="2:4" x14ac:dyDescent="0.3">
      <c r="B64" s="11">
        <v>42</v>
      </c>
      <c r="C64">
        <f>Output!F4</f>
        <v>-80.220210526315796</v>
      </c>
      <c r="D64">
        <f>Output!G4</f>
        <v>41.89215789473684</v>
      </c>
    </row>
    <row r="65" spans="2:4" x14ac:dyDescent="0.3">
      <c r="B65" s="11">
        <v>41</v>
      </c>
      <c r="C65">
        <f>Output!F3</f>
        <v>-80.220210526315796</v>
      </c>
      <c r="D65">
        <f>Output!G3</f>
        <v>42.012999999999998</v>
      </c>
    </row>
    <row r="66" spans="2:4" x14ac:dyDescent="0.3">
      <c r="B66" s="20">
        <v>76</v>
      </c>
      <c r="C66">
        <f>Output!H18</f>
        <v>-80.071315789473687</v>
      </c>
      <c r="D66">
        <f>Output!I18</f>
        <v>40.20036842105263</v>
      </c>
    </row>
    <row r="67" spans="2:4" x14ac:dyDescent="0.3">
      <c r="B67" s="20">
        <v>75</v>
      </c>
      <c r="C67">
        <f>Output!H17</f>
        <v>-80.071315789473687</v>
      </c>
      <c r="D67">
        <f>Output!I17</f>
        <v>40.321210526315788</v>
      </c>
    </row>
    <row r="68" spans="2:4" x14ac:dyDescent="0.3">
      <c r="B68" s="20">
        <v>74</v>
      </c>
      <c r="C68">
        <f>Output!H16</f>
        <v>-80.071315789473687</v>
      </c>
      <c r="D68">
        <f>Output!I16</f>
        <v>40.442052631578946</v>
      </c>
    </row>
    <row r="69" spans="2:4" x14ac:dyDescent="0.3">
      <c r="B69" s="20">
        <v>73</v>
      </c>
      <c r="C69">
        <f>Output!H15</f>
        <v>-80.071315789473687</v>
      </c>
      <c r="D69">
        <f>Output!I15</f>
        <v>40.562894736842104</v>
      </c>
    </row>
    <row r="70" spans="2:4" x14ac:dyDescent="0.3">
      <c r="B70" s="20">
        <v>72</v>
      </c>
      <c r="C70">
        <f>Output!H14</f>
        <v>-80.071315789473687</v>
      </c>
      <c r="D70">
        <f>Output!I14</f>
        <v>40.683736842105262</v>
      </c>
    </row>
    <row r="71" spans="2:4" x14ac:dyDescent="0.3">
      <c r="B71" s="20">
        <v>71</v>
      </c>
      <c r="C71">
        <f>Output!H13</f>
        <v>-80.071315789473687</v>
      </c>
      <c r="D71">
        <f>Output!I13</f>
        <v>40.80457894736842</v>
      </c>
    </row>
    <row r="72" spans="2:4" x14ac:dyDescent="0.3">
      <c r="B72" s="20">
        <v>70</v>
      </c>
      <c r="C72">
        <f>Output!H12</f>
        <v>-80.071315789473687</v>
      </c>
      <c r="D72">
        <f>Output!I12</f>
        <v>40.925421052631577</v>
      </c>
    </row>
    <row r="73" spans="2:4" x14ac:dyDescent="0.3">
      <c r="B73" s="20">
        <v>69</v>
      </c>
      <c r="C73">
        <f>Output!H11</f>
        <v>-80.071315789473687</v>
      </c>
      <c r="D73">
        <f>Output!I11</f>
        <v>41.046263157894735</v>
      </c>
    </row>
    <row r="74" spans="2:4" x14ac:dyDescent="0.3">
      <c r="B74" s="20">
        <v>68</v>
      </c>
      <c r="C74">
        <f>Output!H10</f>
        <v>-80.071315789473687</v>
      </c>
      <c r="D74">
        <f>Output!I10</f>
        <v>41.167105263157893</v>
      </c>
    </row>
    <row r="75" spans="2:4" x14ac:dyDescent="0.3">
      <c r="B75" s="20">
        <v>67</v>
      </c>
      <c r="C75">
        <f>Output!H9</f>
        <v>-80.071315789473687</v>
      </c>
      <c r="D75">
        <f>Output!I9</f>
        <v>41.287947368421051</v>
      </c>
    </row>
    <row r="76" spans="2:4" x14ac:dyDescent="0.3">
      <c r="B76" s="20">
        <v>66</v>
      </c>
      <c r="C76">
        <f>Output!H8</f>
        <v>-80.071315789473687</v>
      </c>
      <c r="D76">
        <f>Output!I8</f>
        <v>41.408789473684209</v>
      </c>
    </row>
    <row r="77" spans="2:4" x14ac:dyDescent="0.3">
      <c r="B77" s="20">
        <v>65</v>
      </c>
      <c r="C77">
        <f>Output!H7</f>
        <v>-80.071315789473687</v>
      </c>
      <c r="D77">
        <f>Output!I7</f>
        <v>41.529631578947367</v>
      </c>
    </row>
    <row r="78" spans="2:4" x14ac:dyDescent="0.3">
      <c r="B78" s="20">
        <v>64</v>
      </c>
      <c r="C78">
        <f>Output!H6</f>
        <v>-80.071315789473687</v>
      </c>
      <c r="D78">
        <f>Output!I6</f>
        <v>41.650473684210525</v>
      </c>
    </row>
    <row r="79" spans="2:4" x14ac:dyDescent="0.3">
      <c r="B79" s="20">
        <v>63</v>
      </c>
      <c r="C79">
        <f>Output!H5</f>
        <v>-80.071315789473687</v>
      </c>
      <c r="D79">
        <f>Output!I5</f>
        <v>41.771315789473682</v>
      </c>
    </row>
    <row r="80" spans="2:4" x14ac:dyDescent="0.3">
      <c r="B80" s="20">
        <v>62</v>
      </c>
      <c r="C80">
        <f>Output!H4</f>
        <v>-80.071315789473687</v>
      </c>
      <c r="D80">
        <f>Output!I4</f>
        <v>41.89215789473684</v>
      </c>
    </row>
    <row r="81" spans="2:4" x14ac:dyDescent="0.3">
      <c r="B81" s="20">
        <v>61</v>
      </c>
      <c r="C81">
        <f>Output!H3</f>
        <v>-80.071315789473687</v>
      </c>
      <c r="D81">
        <f>Output!I3</f>
        <v>42.012999999999998</v>
      </c>
    </row>
    <row r="82" spans="2:4" x14ac:dyDescent="0.3">
      <c r="B82" s="11">
        <v>96</v>
      </c>
      <c r="C82">
        <f>Output!J18</f>
        <v>-79.922421052631577</v>
      </c>
      <c r="D82">
        <f>Output!K18</f>
        <v>40.20036842105263</v>
      </c>
    </row>
    <row r="83" spans="2:4" x14ac:dyDescent="0.3">
      <c r="B83" s="11">
        <v>95</v>
      </c>
      <c r="C83">
        <f>Output!J17</f>
        <v>-79.922421052631577</v>
      </c>
      <c r="D83">
        <f>Output!K17</f>
        <v>40.321210526315788</v>
      </c>
    </row>
    <row r="84" spans="2:4" x14ac:dyDescent="0.3">
      <c r="B84" s="11">
        <v>94</v>
      </c>
      <c r="C84">
        <f>Output!J16</f>
        <v>-79.922421052631577</v>
      </c>
      <c r="D84">
        <f>Output!K16</f>
        <v>40.442052631578946</v>
      </c>
    </row>
    <row r="85" spans="2:4" x14ac:dyDescent="0.3">
      <c r="B85" s="11">
        <v>93</v>
      </c>
      <c r="C85">
        <f>Output!J15</f>
        <v>-79.922421052631577</v>
      </c>
      <c r="D85">
        <f>Output!K15</f>
        <v>40.562894736842104</v>
      </c>
    </row>
    <row r="86" spans="2:4" x14ac:dyDescent="0.3">
      <c r="B86" s="11">
        <v>92</v>
      </c>
      <c r="C86">
        <f>Output!J14</f>
        <v>-79.922421052631577</v>
      </c>
      <c r="D86">
        <f>Output!K14</f>
        <v>40.683736842105262</v>
      </c>
    </row>
    <row r="87" spans="2:4" x14ac:dyDescent="0.3">
      <c r="B87" s="11">
        <v>91</v>
      </c>
      <c r="C87">
        <f>Output!J13</f>
        <v>-79.922421052631577</v>
      </c>
      <c r="D87">
        <f>Output!K13</f>
        <v>40.80457894736842</v>
      </c>
    </row>
    <row r="88" spans="2:4" x14ac:dyDescent="0.3">
      <c r="B88" s="11">
        <v>90</v>
      </c>
      <c r="C88">
        <f>Output!J12</f>
        <v>-79.922421052631577</v>
      </c>
      <c r="D88">
        <f>Output!K12</f>
        <v>40.925421052631577</v>
      </c>
    </row>
    <row r="89" spans="2:4" x14ac:dyDescent="0.3">
      <c r="B89" s="11">
        <v>89</v>
      </c>
      <c r="C89">
        <f>Output!J11</f>
        <v>-79.922421052631577</v>
      </c>
      <c r="D89">
        <f>Output!K11</f>
        <v>41.046263157894735</v>
      </c>
    </row>
    <row r="90" spans="2:4" x14ac:dyDescent="0.3">
      <c r="B90" s="11">
        <v>88</v>
      </c>
      <c r="C90">
        <f>Output!J10</f>
        <v>-79.922421052631577</v>
      </c>
      <c r="D90">
        <f>Output!K10</f>
        <v>41.167105263157893</v>
      </c>
    </row>
    <row r="91" spans="2:4" x14ac:dyDescent="0.3">
      <c r="B91" s="11">
        <v>87</v>
      </c>
      <c r="C91">
        <f>Output!J9</f>
        <v>-79.922421052631577</v>
      </c>
      <c r="D91">
        <f>Output!K9</f>
        <v>41.287947368421051</v>
      </c>
    </row>
    <row r="92" spans="2:4" x14ac:dyDescent="0.3">
      <c r="B92" s="11">
        <v>86</v>
      </c>
      <c r="C92">
        <f>Output!J8</f>
        <v>-79.922421052631577</v>
      </c>
      <c r="D92">
        <f>Output!K8</f>
        <v>41.408789473684209</v>
      </c>
    </row>
    <row r="93" spans="2:4" x14ac:dyDescent="0.3">
      <c r="B93" s="11">
        <v>85</v>
      </c>
      <c r="C93">
        <f>Output!J7</f>
        <v>-79.922421052631577</v>
      </c>
      <c r="D93">
        <f>Output!K7</f>
        <v>41.529631578947367</v>
      </c>
    </row>
    <row r="94" spans="2:4" x14ac:dyDescent="0.3">
      <c r="B94" s="11">
        <v>84</v>
      </c>
      <c r="C94">
        <f>Output!J6</f>
        <v>-79.922421052631577</v>
      </c>
      <c r="D94">
        <f>Output!K6</f>
        <v>41.650473684210525</v>
      </c>
    </row>
    <row r="95" spans="2:4" x14ac:dyDescent="0.3">
      <c r="B95" s="11">
        <v>83</v>
      </c>
      <c r="C95">
        <f>Output!J5</f>
        <v>-79.922421052631577</v>
      </c>
      <c r="D95">
        <f>Output!K5</f>
        <v>41.771315789473682</v>
      </c>
    </row>
    <row r="96" spans="2:4" x14ac:dyDescent="0.3">
      <c r="B96" s="11">
        <v>82</v>
      </c>
      <c r="C96">
        <f>Output!J4</f>
        <v>-79.922421052631577</v>
      </c>
      <c r="D96">
        <f>Output!K4</f>
        <v>41.89215789473684</v>
      </c>
    </row>
    <row r="97" spans="2:4" x14ac:dyDescent="0.3">
      <c r="B97" s="11">
        <v>81</v>
      </c>
      <c r="C97">
        <f>Output!J3</f>
        <v>-79.922421052631577</v>
      </c>
      <c r="D97">
        <f>Output!K3</f>
        <v>42.012999999999998</v>
      </c>
    </row>
    <row r="98" spans="2:4" x14ac:dyDescent="0.3">
      <c r="B98" s="20">
        <v>116</v>
      </c>
      <c r="C98">
        <f>Output!L18</f>
        <v>-79.773526315789468</v>
      </c>
      <c r="D98">
        <f>Output!M18</f>
        <v>40.20036842105263</v>
      </c>
    </row>
    <row r="99" spans="2:4" x14ac:dyDescent="0.3">
      <c r="B99" s="20">
        <v>115</v>
      </c>
      <c r="C99">
        <f>Output!L17</f>
        <v>-79.773526315789468</v>
      </c>
      <c r="D99">
        <f>Output!M17</f>
        <v>40.321210526315788</v>
      </c>
    </row>
    <row r="100" spans="2:4" x14ac:dyDescent="0.3">
      <c r="B100" s="20">
        <v>114</v>
      </c>
      <c r="C100">
        <f>Output!L16</f>
        <v>-79.773526315789468</v>
      </c>
      <c r="D100">
        <f>Output!M16</f>
        <v>40.442052631578946</v>
      </c>
    </row>
    <row r="101" spans="2:4" x14ac:dyDescent="0.3">
      <c r="B101" s="20">
        <v>113</v>
      </c>
      <c r="C101">
        <f>Output!L15</f>
        <v>-79.773526315789468</v>
      </c>
      <c r="D101">
        <f>Output!M15</f>
        <v>40.562894736842104</v>
      </c>
    </row>
    <row r="102" spans="2:4" x14ac:dyDescent="0.3">
      <c r="B102" s="20">
        <v>112</v>
      </c>
      <c r="C102">
        <f>Output!L14</f>
        <v>-79.773526315789468</v>
      </c>
      <c r="D102">
        <f>Output!M14</f>
        <v>40.683736842105262</v>
      </c>
    </row>
    <row r="103" spans="2:4" x14ac:dyDescent="0.3">
      <c r="B103" s="20">
        <v>111</v>
      </c>
      <c r="C103">
        <f>Output!L13</f>
        <v>-79.773526315789468</v>
      </c>
      <c r="D103">
        <f>Output!M13</f>
        <v>40.80457894736842</v>
      </c>
    </row>
    <row r="104" spans="2:4" x14ac:dyDescent="0.3">
      <c r="B104" s="20">
        <v>110</v>
      </c>
      <c r="C104">
        <f>Output!L12</f>
        <v>-79.773526315789468</v>
      </c>
      <c r="D104">
        <f>Output!M12</f>
        <v>40.925421052631577</v>
      </c>
    </row>
    <row r="105" spans="2:4" x14ac:dyDescent="0.3">
      <c r="B105" s="20">
        <v>109</v>
      </c>
      <c r="C105">
        <f>Output!L11</f>
        <v>-79.773526315789468</v>
      </c>
      <c r="D105">
        <f>Output!M11</f>
        <v>41.046263157894735</v>
      </c>
    </row>
    <row r="106" spans="2:4" x14ac:dyDescent="0.3">
      <c r="B106" s="20">
        <v>108</v>
      </c>
      <c r="C106">
        <f>Output!L10</f>
        <v>-79.773526315789468</v>
      </c>
      <c r="D106">
        <f>Output!M10</f>
        <v>41.167105263157893</v>
      </c>
    </row>
    <row r="107" spans="2:4" x14ac:dyDescent="0.3">
      <c r="B107" s="20">
        <v>107</v>
      </c>
      <c r="C107">
        <f>Output!L9</f>
        <v>-79.773526315789468</v>
      </c>
      <c r="D107">
        <f>Output!M9</f>
        <v>41.287947368421051</v>
      </c>
    </row>
    <row r="108" spans="2:4" x14ac:dyDescent="0.3">
      <c r="B108" s="20">
        <v>106</v>
      </c>
      <c r="C108">
        <f>Output!L8</f>
        <v>-79.773526315789468</v>
      </c>
      <c r="D108">
        <f>Output!M8</f>
        <v>41.408789473684209</v>
      </c>
    </row>
    <row r="109" spans="2:4" x14ac:dyDescent="0.3">
      <c r="B109" s="20">
        <v>105</v>
      </c>
      <c r="C109">
        <f>Output!L7</f>
        <v>-79.773526315789468</v>
      </c>
      <c r="D109">
        <f>Output!M7</f>
        <v>41.529631578947367</v>
      </c>
    </row>
    <row r="110" spans="2:4" x14ac:dyDescent="0.3">
      <c r="B110" s="20">
        <v>104</v>
      </c>
      <c r="C110">
        <f>Output!L6</f>
        <v>-79.773526315789468</v>
      </c>
      <c r="D110">
        <f>Output!M6</f>
        <v>41.650473684210525</v>
      </c>
    </row>
    <row r="111" spans="2:4" x14ac:dyDescent="0.3">
      <c r="B111" s="20">
        <v>103</v>
      </c>
      <c r="C111">
        <f>Output!L5</f>
        <v>-79.773526315789468</v>
      </c>
      <c r="D111">
        <f>Output!M5</f>
        <v>41.771315789473682</v>
      </c>
    </row>
    <row r="112" spans="2:4" x14ac:dyDescent="0.3">
      <c r="B112" s="20">
        <v>102</v>
      </c>
      <c r="C112">
        <f>Output!L4</f>
        <v>-79.773526315789468</v>
      </c>
      <c r="D112">
        <f>Output!M4</f>
        <v>41.89215789473684</v>
      </c>
    </row>
    <row r="113" spans="2:4" x14ac:dyDescent="0.3">
      <c r="B113" s="20">
        <v>101</v>
      </c>
      <c r="C113">
        <f>Output!L3</f>
        <v>-79.773526315789468</v>
      </c>
      <c r="D113">
        <f>Output!M3</f>
        <v>42.012999999999998</v>
      </c>
    </row>
    <row r="114" spans="2:4" x14ac:dyDescent="0.3">
      <c r="B114" s="11">
        <v>136</v>
      </c>
      <c r="C114">
        <f>Output!N18</f>
        <v>-79.624631578947373</v>
      </c>
      <c r="D114">
        <f>Output!O18</f>
        <v>40.20036842105263</v>
      </c>
    </row>
    <row r="115" spans="2:4" x14ac:dyDescent="0.3">
      <c r="B115" s="11">
        <v>135</v>
      </c>
      <c r="C115">
        <f>Output!N17</f>
        <v>-79.624631578947373</v>
      </c>
      <c r="D115">
        <f>Output!O17</f>
        <v>40.321210526315788</v>
      </c>
    </row>
    <row r="116" spans="2:4" x14ac:dyDescent="0.3">
      <c r="B116" s="11">
        <v>134</v>
      </c>
      <c r="C116">
        <f>Output!N16</f>
        <v>-79.624631578947373</v>
      </c>
      <c r="D116">
        <f>Output!O16</f>
        <v>40.442052631578946</v>
      </c>
    </row>
    <row r="117" spans="2:4" x14ac:dyDescent="0.3">
      <c r="B117" s="11">
        <v>133</v>
      </c>
      <c r="C117">
        <f>Output!N15</f>
        <v>-79.624631578947373</v>
      </c>
      <c r="D117">
        <f>Output!O15</f>
        <v>40.562894736842104</v>
      </c>
    </row>
    <row r="118" spans="2:4" x14ac:dyDescent="0.3">
      <c r="B118" s="11">
        <v>132</v>
      </c>
      <c r="C118">
        <f>Output!N14</f>
        <v>-79.624631578947373</v>
      </c>
      <c r="D118">
        <f>Output!O14</f>
        <v>40.683736842105262</v>
      </c>
    </row>
    <row r="119" spans="2:4" x14ac:dyDescent="0.3">
      <c r="B119" s="11">
        <v>131</v>
      </c>
      <c r="C119">
        <f>Output!N13</f>
        <v>-79.624631578947373</v>
      </c>
      <c r="D119">
        <f>Output!O13</f>
        <v>40.80457894736842</v>
      </c>
    </row>
    <row r="120" spans="2:4" x14ac:dyDescent="0.3">
      <c r="B120" s="11">
        <v>130</v>
      </c>
      <c r="C120">
        <f>Output!N12</f>
        <v>-79.624631578947373</v>
      </c>
      <c r="D120">
        <f>Output!O12</f>
        <v>40.925421052631577</v>
      </c>
    </row>
    <row r="121" spans="2:4" x14ac:dyDescent="0.3">
      <c r="B121" s="11">
        <v>129</v>
      </c>
      <c r="C121">
        <f>Output!N11</f>
        <v>-79.624631578947373</v>
      </c>
      <c r="D121">
        <f>Output!O11</f>
        <v>41.046263157894735</v>
      </c>
    </row>
    <row r="122" spans="2:4" x14ac:dyDescent="0.3">
      <c r="B122" s="11">
        <v>128</v>
      </c>
      <c r="C122">
        <f>Output!N10</f>
        <v>-79.624631578947373</v>
      </c>
      <c r="D122">
        <f>Output!O10</f>
        <v>41.167105263157893</v>
      </c>
    </row>
    <row r="123" spans="2:4" x14ac:dyDescent="0.3">
      <c r="B123" s="11">
        <v>127</v>
      </c>
      <c r="C123">
        <f>Output!N9</f>
        <v>-79.624631578947373</v>
      </c>
      <c r="D123">
        <f>Output!O9</f>
        <v>41.287947368421051</v>
      </c>
    </row>
    <row r="124" spans="2:4" x14ac:dyDescent="0.3">
      <c r="B124" s="11">
        <v>126</v>
      </c>
      <c r="C124">
        <f>Output!N8</f>
        <v>-79.624631578947373</v>
      </c>
      <c r="D124">
        <f>Output!O8</f>
        <v>41.408789473684209</v>
      </c>
    </row>
    <row r="125" spans="2:4" x14ac:dyDescent="0.3">
      <c r="B125" s="11">
        <v>125</v>
      </c>
      <c r="C125">
        <f>Output!N7</f>
        <v>-79.624631578947373</v>
      </c>
      <c r="D125">
        <f>Output!O7</f>
        <v>41.529631578947367</v>
      </c>
    </row>
    <row r="126" spans="2:4" x14ac:dyDescent="0.3">
      <c r="B126" s="11">
        <v>124</v>
      </c>
      <c r="C126">
        <f>Output!N6</f>
        <v>-79.624631578947373</v>
      </c>
      <c r="D126">
        <f>Output!O6</f>
        <v>41.650473684210525</v>
      </c>
    </row>
    <row r="127" spans="2:4" x14ac:dyDescent="0.3">
      <c r="B127" s="11">
        <v>123</v>
      </c>
      <c r="C127">
        <f>Output!N5</f>
        <v>-79.624631578947373</v>
      </c>
      <c r="D127">
        <f>Output!O5</f>
        <v>41.771315789473682</v>
      </c>
    </row>
    <row r="128" spans="2:4" x14ac:dyDescent="0.3">
      <c r="B128" s="11">
        <v>122</v>
      </c>
      <c r="C128">
        <f>Output!N4</f>
        <v>-79.624631578947373</v>
      </c>
      <c r="D128">
        <f>Output!O4</f>
        <v>41.89215789473684</v>
      </c>
    </row>
    <row r="129" spans="2:4" x14ac:dyDescent="0.3">
      <c r="B129" s="11">
        <v>121</v>
      </c>
      <c r="C129">
        <f>Output!N3</f>
        <v>-79.624631578947373</v>
      </c>
      <c r="D129">
        <f>Output!O3</f>
        <v>42.012999999999998</v>
      </c>
    </row>
    <row r="130" spans="2:4" x14ac:dyDescent="0.3">
      <c r="B130" s="20">
        <v>156</v>
      </c>
      <c r="C130">
        <f>Output!P18</f>
        <v>-79.475736842105263</v>
      </c>
      <c r="D130">
        <f>Output!Q18</f>
        <v>40.20036842105263</v>
      </c>
    </row>
    <row r="131" spans="2:4" x14ac:dyDescent="0.3">
      <c r="B131" s="20">
        <v>155</v>
      </c>
      <c r="C131">
        <f>Output!P17</f>
        <v>-79.475736842105263</v>
      </c>
      <c r="D131">
        <f>Output!Q17</f>
        <v>40.321210526315788</v>
      </c>
    </row>
    <row r="132" spans="2:4" x14ac:dyDescent="0.3">
      <c r="B132" s="20">
        <v>154</v>
      </c>
      <c r="C132">
        <f>Output!P16</f>
        <v>-79.475736842105263</v>
      </c>
      <c r="D132">
        <f>Output!Q16</f>
        <v>40.442052631578946</v>
      </c>
    </row>
    <row r="133" spans="2:4" x14ac:dyDescent="0.3">
      <c r="B133" s="20">
        <v>153</v>
      </c>
      <c r="C133">
        <f>Output!P15</f>
        <v>-79.475736842105263</v>
      </c>
      <c r="D133">
        <f>Output!Q15</f>
        <v>40.562894736842104</v>
      </c>
    </row>
    <row r="134" spans="2:4" x14ac:dyDescent="0.3">
      <c r="B134" s="20">
        <v>152</v>
      </c>
      <c r="C134">
        <f>Output!P14</f>
        <v>-79.475736842105263</v>
      </c>
      <c r="D134">
        <f>Output!Q14</f>
        <v>40.683736842105262</v>
      </c>
    </row>
    <row r="135" spans="2:4" x14ac:dyDescent="0.3">
      <c r="B135" s="20">
        <v>151</v>
      </c>
      <c r="C135">
        <f>Output!P13</f>
        <v>-79.475736842105263</v>
      </c>
      <c r="D135">
        <f>Output!Q13</f>
        <v>40.80457894736842</v>
      </c>
    </row>
    <row r="136" spans="2:4" x14ac:dyDescent="0.3">
      <c r="B136" s="20">
        <v>150</v>
      </c>
      <c r="C136">
        <f>Output!P12</f>
        <v>-79.475736842105263</v>
      </c>
      <c r="D136">
        <f>Output!Q12</f>
        <v>40.925421052631577</v>
      </c>
    </row>
    <row r="137" spans="2:4" x14ac:dyDescent="0.3">
      <c r="B137" s="20">
        <v>149</v>
      </c>
      <c r="C137">
        <f>Output!P11</f>
        <v>-79.475736842105263</v>
      </c>
      <c r="D137">
        <f>Output!Q11</f>
        <v>41.046263157894735</v>
      </c>
    </row>
    <row r="138" spans="2:4" x14ac:dyDescent="0.3">
      <c r="B138" s="20">
        <v>148</v>
      </c>
      <c r="C138">
        <f>Output!P10</f>
        <v>-79.475736842105263</v>
      </c>
      <c r="D138">
        <f>Output!Q10</f>
        <v>41.167105263157893</v>
      </c>
    </row>
    <row r="139" spans="2:4" x14ac:dyDescent="0.3">
      <c r="B139" s="20">
        <v>147</v>
      </c>
      <c r="C139">
        <f>Output!P9</f>
        <v>-79.475736842105263</v>
      </c>
      <c r="D139">
        <f>Output!Q9</f>
        <v>41.287947368421051</v>
      </c>
    </row>
    <row r="140" spans="2:4" x14ac:dyDescent="0.3">
      <c r="B140" s="20">
        <v>146</v>
      </c>
      <c r="C140">
        <f>Output!P8</f>
        <v>-79.475736842105263</v>
      </c>
      <c r="D140">
        <f>Output!Q8</f>
        <v>41.408789473684209</v>
      </c>
    </row>
    <row r="141" spans="2:4" x14ac:dyDescent="0.3">
      <c r="B141" s="20">
        <v>145</v>
      </c>
      <c r="C141">
        <f>Output!P7</f>
        <v>-79.475736842105263</v>
      </c>
      <c r="D141">
        <f>Output!Q7</f>
        <v>41.529631578947367</v>
      </c>
    </row>
    <row r="142" spans="2:4" x14ac:dyDescent="0.3">
      <c r="B142" s="20">
        <v>144</v>
      </c>
      <c r="C142">
        <f>Output!P6</f>
        <v>-79.475736842105263</v>
      </c>
      <c r="D142">
        <f>Output!Q6</f>
        <v>41.650473684210525</v>
      </c>
    </row>
    <row r="143" spans="2:4" x14ac:dyDescent="0.3">
      <c r="B143" s="20">
        <v>143</v>
      </c>
      <c r="C143">
        <f>Output!P5</f>
        <v>-79.475736842105263</v>
      </c>
      <c r="D143">
        <f>Output!Q5</f>
        <v>41.771315789473682</v>
      </c>
    </row>
    <row r="144" spans="2:4" x14ac:dyDescent="0.3">
      <c r="B144" s="20">
        <v>142</v>
      </c>
      <c r="C144">
        <f>Output!P4</f>
        <v>-79.475736842105263</v>
      </c>
      <c r="D144">
        <f>Output!Q4</f>
        <v>41.89215789473684</v>
      </c>
    </row>
    <row r="145" spans="2:4" x14ac:dyDescent="0.3">
      <c r="B145" s="20">
        <v>141</v>
      </c>
      <c r="C145">
        <f>Output!P3</f>
        <v>-79.475736842105263</v>
      </c>
      <c r="D145">
        <f>Output!Q3</f>
        <v>42.012999999999998</v>
      </c>
    </row>
    <row r="146" spans="2:4" x14ac:dyDescent="0.3">
      <c r="B146" s="11">
        <v>176</v>
      </c>
      <c r="C146">
        <f>Output!R18</f>
        <v>-79.326842105263154</v>
      </c>
      <c r="D146">
        <f>Output!S18</f>
        <v>40.20036842105263</v>
      </c>
    </row>
    <row r="147" spans="2:4" x14ac:dyDescent="0.3">
      <c r="B147" s="11">
        <v>175</v>
      </c>
      <c r="C147">
        <f>Output!R17</f>
        <v>-79.326842105263154</v>
      </c>
      <c r="D147">
        <f>Output!S17</f>
        <v>40.321210526315788</v>
      </c>
    </row>
    <row r="148" spans="2:4" x14ac:dyDescent="0.3">
      <c r="B148" s="11">
        <v>174</v>
      </c>
      <c r="C148">
        <f>Output!R16</f>
        <v>-79.326842105263154</v>
      </c>
      <c r="D148">
        <f>Output!S16</f>
        <v>40.442052631578946</v>
      </c>
    </row>
    <row r="149" spans="2:4" x14ac:dyDescent="0.3">
      <c r="B149" s="11">
        <v>173</v>
      </c>
      <c r="C149">
        <f>Output!R15</f>
        <v>-79.326842105263154</v>
      </c>
      <c r="D149">
        <f>Output!S15</f>
        <v>40.562894736842104</v>
      </c>
    </row>
    <row r="150" spans="2:4" x14ac:dyDescent="0.3">
      <c r="B150" s="11">
        <v>172</v>
      </c>
      <c r="C150">
        <f>Output!R14</f>
        <v>-79.326842105263154</v>
      </c>
      <c r="D150">
        <f>Output!S14</f>
        <v>40.683736842105262</v>
      </c>
    </row>
    <row r="151" spans="2:4" x14ac:dyDescent="0.3">
      <c r="B151" s="11">
        <v>171</v>
      </c>
      <c r="C151">
        <f>Output!R13</f>
        <v>-79.326842105263154</v>
      </c>
      <c r="D151">
        <f>Output!S13</f>
        <v>40.80457894736842</v>
      </c>
    </row>
    <row r="152" spans="2:4" x14ac:dyDescent="0.3">
      <c r="B152" s="11">
        <v>170</v>
      </c>
      <c r="C152">
        <f>Output!R12</f>
        <v>-79.326842105263154</v>
      </c>
      <c r="D152">
        <f>Output!S12</f>
        <v>40.925421052631577</v>
      </c>
    </row>
    <row r="153" spans="2:4" x14ac:dyDescent="0.3">
      <c r="B153" s="11">
        <v>169</v>
      </c>
      <c r="C153">
        <f>Output!R11</f>
        <v>-79.326842105263154</v>
      </c>
      <c r="D153">
        <f>Output!S11</f>
        <v>41.046263157894735</v>
      </c>
    </row>
    <row r="154" spans="2:4" x14ac:dyDescent="0.3">
      <c r="B154" s="11">
        <v>168</v>
      </c>
      <c r="C154">
        <f>Output!R10</f>
        <v>-79.326842105263154</v>
      </c>
      <c r="D154">
        <f>Output!S10</f>
        <v>41.167105263157893</v>
      </c>
    </row>
    <row r="155" spans="2:4" x14ac:dyDescent="0.3">
      <c r="B155" s="11">
        <v>167</v>
      </c>
      <c r="C155">
        <f>Output!R9</f>
        <v>-79.326842105263154</v>
      </c>
      <c r="D155">
        <f>Output!S9</f>
        <v>41.287947368421051</v>
      </c>
    </row>
    <row r="156" spans="2:4" x14ac:dyDescent="0.3">
      <c r="B156" s="11">
        <v>166</v>
      </c>
      <c r="C156">
        <f>Output!R8</f>
        <v>-79.326842105263154</v>
      </c>
      <c r="D156">
        <f>Output!S8</f>
        <v>41.408789473684209</v>
      </c>
    </row>
    <row r="157" spans="2:4" x14ac:dyDescent="0.3">
      <c r="B157" s="11">
        <v>165</v>
      </c>
      <c r="C157">
        <f>Output!R7</f>
        <v>-79.326842105263154</v>
      </c>
      <c r="D157">
        <f>Output!S7</f>
        <v>41.529631578947367</v>
      </c>
    </row>
    <row r="158" spans="2:4" x14ac:dyDescent="0.3">
      <c r="B158" s="11">
        <v>164</v>
      </c>
      <c r="C158">
        <f>Output!R6</f>
        <v>-79.326842105263154</v>
      </c>
      <c r="D158">
        <f>Output!S6</f>
        <v>41.650473684210525</v>
      </c>
    </row>
    <row r="159" spans="2:4" x14ac:dyDescent="0.3">
      <c r="B159" s="11">
        <v>163</v>
      </c>
      <c r="C159">
        <f>Output!R5</f>
        <v>-79.326842105263154</v>
      </c>
      <c r="D159">
        <f>Output!S5</f>
        <v>41.771315789473682</v>
      </c>
    </row>
    <row r="160" spans="2:4" x14ac:dyDescent="0.3">
      <c r="B160" s="11">
        <v>162</v>
      </c>
      <c r="C160">
        <f>Output!R4</f>
        <v>-79.326842105263154</v>
      </c>
      <c r="D160">
        <f>Output!S4</f>
        <v>41.89215789473684</v>
      </c>
    </row>
    <row r="161" spans="2:4" x14ac:dyDescent="0.3">
      <c r="B161" s="11">
        <v>161</v>
      </c>
      <c r="C161">
        <f>Output!R3</f>
        <v>-79.326842105263154</v>
      </c>
      <c r="D161">
        <f>Output!S3</f>
        <v>42.012999999999998</v>
      </c>
    </row>
    <row r="162" spans="2:4" x14ac:dyDescent="0.3">
      <c r="B162" s="20">
        <v>196</v>
      </c>
      <c r="C162">
        <f>Output!T18</f>
        <v>-79.177947368421044</v>
      </c>
      <c r="D162">
        <f>Output!U18</f>
        <v>40.20036842105263</v>
      </c>
    </row>
    <row r="163" spans="2:4" x14ac:dyDescent="0.3">
      <c r="B163" s="20">
        <v>195</v>
      </c>
      <c r="C163">
        <f>Output!T17</f>
        <v>-79.177947368421044</v>
      </c>
      <c r="D163">
        <f>Output!U17</f>
        <v>40.321210526315788</v>
      </c>
    </row>
    <row r="164" spans="2:4" x14ac:dyDescent="0.3">
      <c r="B164" s="20">
        <v>194</v>
      </c>
      <c r="C164">
        <f>Output!T16</f>
        <v>-79.177947368421044</v>
      </c>
      <c r="D164">
        <f>Output!U16</f>
        <v>40.442052631578946</v>
      </c>
    </row>
    <row r="165" spans="2:4" x14ac:dyDescent="0.3">
      <c r="B165" s="20">
        <v>193</v>
      </c>
      <c r="C165">
        <f>Output!T15</f>
        <v>-79.177947368421044</v>
      </c>
      <c r="D165">
        <f>Output!U15</f>
        <v>40.562894736842104</v>
      </c>
    </row>
    <row r="166" spans="2:4" x14ac:dyDescent="0.3">
      <c r="B166" s="20">
        <v>192</v>
      </c>
      <c r="C166">
        <f>Output!T14</f>
        <v>-79.177947368421044</v>
      </c>
      <c r="D166">
        <f>Output!U14</f>
        <v>40.683736842105262</v>
      </c>
    </row>
    <row r="167" spans="2:4" x14ac:dyDescent="0.3">
      <c r="B167" s="20">
        <v>191</v>
      </c>
      <c r="C167">
        <f>Output!T13</f>
        <v>-79.177947368421044</v>
      </c>
      <c r="D167">
        <f>Output!U13</f>
        <v>40.80457894736842</v>
      </c>
    </row>
    <row r="168" spans="2:4" x14ac:dyDescent="0.3">
      <c r="B168" s="20">
        <v>190</v>
      </c>
      <c r="C168">
        <f>Output!T12</f>
        <v>-79.177947368421044</v>
      </c>
      <c r="D168">
        <f>Output!U12</f>
        <v>40.925421052631577</v>
      </c>
    </row>
    <row r="169" spans="2:4" x14ac:dyDescent="0.3">
      <c r="B169" s="20">
        <v>189</v>
      </c>
      <c r="C169">
        <f>Output!T11</f>
        <v>-79.177947368421044</v>
      </c>
      <c r="D169">
        <f>Output!U11</f>
        <v>41.046263157894735</v>
      </c>
    </row>
    <row r="170" spans="2:4" x14ac:dyDescent="0.3">
      <c r="B170" s="20">
        <v>188</v>
      </c>
      <c r="C170">
        <f>Output!T10</f>
        <v>-79.177947368421044</v>
      </c>
      <c r="D170">
        <f>Output!U10</f>
        <v>41.167105263157893</v>
      </c>
    </row>
    <row r="171" spans="2:4" x14ac:dyDescent="0.3">
      <c r="B171" s="20">
        <v>187</v>
      </c>
      <c r="C171">
        <f>Output!T9</f>
        <v>-79.177947368421044</v>
      </c>
      <c r="D171">
        <f>Output!U9</f>
        <v>41.287947368421051</v>
      </c>
    </row>
    <row r="172" spans="2:4" x14ac:dyDescent="0.3">
      <c r="B172" s="20">
        <v>186</v>
      </c>
      <c r="C172">
        <f>Output!T8</f>
        <v>-79.177947368421044</v>
      </c>
      <c r="D172">
        <f>Output!U8</f>
        <v>41.408789473684209</v>
      </c>
    </row>
    <row r="173" spans="2:4" x14ac:dyDescent="0.3">
      <c r="B173" s="20">
        <v>185</v>
      </c>
      <c r="C173">
        <f>Output!T7</f>
        <v>-79.177947368421044</v>
      </c>
      <c r="D173">
        <f>Output!U7</f>
        <v>41.529631578947367</v>
      </c>
    </row>
    <row r="174" spans="2:4" x14ac:dyDescent="0.3">
      <c r="B174" s="20">
        <v>184</v>
      </c>
      <c r="C174">
        <f>Output!T6</f>
        <v>-79.177947368421044</v>
      </c>
      <c r="D174">
        <f>Output!U6</f>
        <v>41.650473684210525</v>
      </c>
    </row>
    <row r="175" spans="2:4" x14ac:dyDescent="0.3">
      <c r="B175" s="20">
        <v>183</v>
      </c>
      <c r="C175">
        <f>Output!T5</f>
        <v>-79.177947368421044</v>
      </c>
      <c r="D175">
        <f>Output!U5</f>
        <v>41.771315789473682</v>
      </c>
    </row>
    <row r="176" spans="2:4" x14ac:dyDescent="0.3">
      <c r="B176" s="20">
        <v>182</v>
      </c>
      <c r="C176">
        <f>Output!T4</f>
        <v>-79.177947368421044</v>
      </c>
      <c r="D176">
        <f>Output!U4</f>
        <v>41.89215789473684</v>
      </c>
    </row>
    <row r="177" spans="2:4" x14ac:dyDescent="0.3">
      <c r="B177" s="20">
        <v>181</v>
      </c>
      <c r="C177">
        <f>Output!T3</f>
        <v>-79.177947368421044</v>
      </c>
      <c r="D177">
        <f>Output!U3</f>
        <v>42.012999999999998</v>
      </c>
    </row>
    <row r="178" spans="2:4" x14ac:dyDescent="0.3">
      <c r="B178" s="11">
        <v>216</v>
      </c>
      <c r="C178">
        <f>Output!V18</f>
        <v>-79.029052631578949</v>
      </c>
      <c r="D178">
        <f>Output!W18</f>
        <v>40.20036842105263</v>
      </c>
    </row>
    <row r="179" spans="2:4" x14ac:dyDescent="0.3">
      <c r="B179" s="11">
        <v>215</v>
      </c>
      <c r="C179">
        <f>Output!V17</f>
        <v>-79.029052631578949</v>
      </c>
      <c r="D179">
        <f>Output!W17</f>
        <v>40.321210526315788</v>
      </c>
    </row>
    <row r="180" spans="2:4" x14ac:dyDescent="0.3">
      <c r="B180" s="11">
        <v>214</v>
      </c>
      <c r="C180">
        <f>Output!V16</f>
        <v>-79.029052631578949</v>
      </c>
      <c r="D180">
        <f>Output!W16</f>
        <v>40.442052631578946</v>
      </c>
    </row>
    <row r="181" spans="2:4" x14ac:dyDescent="0.3">
      <c r="B181" s="11">
        <v>213</v>
      </c>
      <c r="C181">
        <f>Output!V15</f>
        <v>-79.029052631578949</v>
      </c>
      <c r="D181">
        <f>Output!W15</f>
        <v>40.562894736842104</v>
      </c>
    </row>
    <row r="182" spans="2:4" x14ac:dyDescent="0.3">
      <c r="B182" s="11">
        <v>212</v>
      </c>
      <c r="C182">
        <f>Output!V14</f>
        <v>-79.029052631578949</v>
      </c>
      <c r="D182">
        <f>Output!W14</f>
        <v>40.683736842105262</v>
      </c>
    </row>
    <row r="183" spans="2:4" x14ac:dyDescent="0.3">
      <c r="B183" s="11">
        <v>211</v>
      </c>
      <c r="C183">
        <f>Output!V13</f>
        <v>-79.029052631578949</v>
      </c>
      <c r="D183">
        <f>Output!W13</f>
        <v>40.80457894736842</v>
      </c>
    </row>
    <row r="184" spans="2:4" x14ac:dyDescent="0.3">
      <c r="B184" s="11">
        <v>210</v>
      </c>
      <c r="C184">
        <f>Output!V12</f>
        <v>-79.029052631578949</v>
      </c>
      <c r="D184">
        <f>Output!W12</f>
        <v>40.925421052631577</v>
      </c>
    </row>
    <row r="185" spans="2:4" x14ac:dyDescent="0.3">
      <c r="B185" s="11">
        <v>209</v>
      </c>
      <c r="C185">
        <f>Output!V11</f>
        <v>-79.029052631578949</v>
      </c>
      <c r="D185">
        <f>Output!W11</f>
        <v>41.046263157894735</v>
      </c>
    </row>
    <row r="186" spans="2:4" x14ac:dyDescent="0.3">
      <c r="B186" s="11">
        <v>208</v>
      </c>
      <c r="C186">
        <f>Output!V10</f>
        <v>-79.029052631578949</v>
      </c>
      <c r="D186">
        <f>Output!W10</f>
        <v>41.167105263157893</v>
      </c>
    </row>
    <row r="187" spans="2:4" x14ac:dyDescent="0.3">
      <c r="B187" s="11">
        <v>207</v>
      </c>
      <c r="C187">
        <f>Output!V9</f>
        <v>-79.029052631578949</v>
      </c>
      <c r="D187">
        <f>Output!W9</f>
        <v>41.287947368421051</v>
      </c>
    </row>
    <row r="188" spans="2:4" x14ac:dyDescent="0.3">
      <c r="B188" s="11">
        <v>206</v>
      </c>
      <c r="C188">
        <f>Output!V8</f>
        <v>-79.029052631578949</v>
      </c>
      <c r="D188">
        <f>Output!W8</f>
        <v>41.408789473684209</v>
      </c>
    </row>
    <row r="189" spans="2:4" x14ac:dyDescent="0.3">
      <c r="B189" s="11">
        <v>205</v>
      </c>
      <c r="C189">
        <f>Output!V7</f>
        <v>-79.029052631578949</v>
      </c>
      <c r="D189">
        <f>Output!W7</f>
        <v>41.529631578947367</v>
      </c>
    </row>
    <row r="190" spans="2:4" x14ac:dyDescent="0.3">
      <c r="B190" s="11">
        <v>204</v>
      </c>
      <c r="C190">
        <f>Output!V6</f>
        <v>-79.029052631578949</v>
      </c>
      <c r="D190">
        <f>Output!W6</f>
        <v>41.650473684210525</v>
      </c>
    </row>
    <row r="191" spans="2:4" x14ac:dyDescent="0.3">
      <c r="B191" s="11">
        <v>203</v>
      </c>
      <c r="C191">
        <f>Output!V5</f>
        <v>-79.029052631578949</v>
      </c>
      <c r="D191">
        <f>Output!W5</f>
        <v>41.771315789473682</v>
      </c>
    </row>
    <row r="192" spans="2:4" x14ac:dyDescent="0.3">
      <c r="B192" s="11">
        <v>202</v>
      </c>
      <c r="C192">
        <f>Output!V4</f>
        <v>-79.029052631578949</v>
      </c>
      <c r="D192">
        <f>Output!W4</f>
        <v>41.89215789473684</v>
      </c>
    </row>
    <row r="193" spans="2:4" x14ac:dyDescent="0.3">
      <c r="B193" s="11">
        <v>201</v>
      </c>
      <c r="C193">
        <f>Output!V3</f>
        <v>-79.029052631578949</v>
      </c>
      <c r="D193">
        <f>Output!W3</f>
        <v>42.012999999999998</v>
      </c>
    </row>
    <row r="194" spans="2:4" x14ac:dyDescent="0.3">
      <c r="B194" s="20">
        <v>236</v>
      </c>
      <c r="C194">
        <f>Output!X18</f>
        <v>-78.88015789473684</v>
      </c>
      <c r="D194">
        <f>Output!Y18</f>
        <v>40.20036842105263</v>
      </c>
    </row>
    <row r="195" spans="2:4" x14ac:dyDescent="0.3">
      <c r="B195" s="20">
        <v>235</v>
      </c>
      <c r="C195">
        <f>Output!X17</f>
        <v>-78.88015789473684</v>
      </c>
      <c r="D195">
        <f>Output!Y17</f>
        <v>40.321210526315788</v>
      </c>
    </row>
    <row r="196" spans="2:4" x14ac:dyDescent="0.3">
      <c r="B196" s="20">
        <v>234</v>
      </c>
      <c r="C196">
        <f>Output!X16</f>
        <v>-78.88015789473684</v>
      </c>
      <c r="D196">
        <f>Output!Y16</f>
        <v>40.442052631578946</v>
      </c>
    </row>
    <row r="197" spans="2:4" x14ac:dyDescent="0.3">
      <c r="B197" s="20">
        <v>233</v>
      </c>
      <c r="C197">
        <f>Output!X15</f>
        <v>-78.88015789473684</v>
      </c>
      <c r="D197">
        <f>Output!Y15</f>
        <v>40.562894736842104</v>
      </c>
    </row>
    <row r="198" spans="2:4" x14ac:dyDescent="0.3">
      <c r="B198" s="20">
        <v>232</v>
      </c>
      <c r="C198">
        <f>Output!X14</f>
        <v>-78.88015789473684</v>
      </c>
      <c r="D198">
        <f>Output!Y14</f>
        <v>40.683736842105262</v>
      </c>
    </row>
    <row r="199" spans="2:4" x14ac:dyDescent="0.3">
      <c r="B199" s="20">
        <v>231</v>
      </c>
      <c r="C199">
        <f>Output!X13</f>
        <v>-78.88015789473684</v>
      </c>
      <c r="D199">
        <f>Output!Y13</f>
        <v>40.80457894736842</v>
      </c>
    </row>
    <row r="200" spans="2:4" x14ac:dyDescent="0.3">
      <c r="B200" s="20">
        <v>230</v>
      </c>
      <c r="C200">
        <f>Output!X12</f>
        <v>-78.88015789473684</v>
      </c>
      <c r="D200">
        <f>Output!Y12</f>
        <v>40.925421052631577</v>
      </c>
    </row>
    <row r="201" spans="2:4" x14ac:dyDescent="0.3">
      <c r="B201" s="20">
        <v>229</v>
      </c>
      <c r="C201">
        <f>Output!X11</f>
        <v>-78.88015789473684</v>
      </c>
      <c r="D201">
        <f>Output!Y11</f>
        <v>41.046263157894735</v>
      </c>
    </row>
    <row r="202" spans="2:4" x14ac:dyDescent="0.3">
      <c r="B202" s="20">
        <v>228</v>
      </c>
      <c r="C202">
        <f>Output!X10</f>
        <v>-78.88015789473684</v>
      </c>
      <c r="D202">
        <f>Output!Y10</f>
        <v>41.167105263157893</v>
      </c>
    </row>
    <row r="203" spans="2:4" x14ac:dyDescent="0.3">
      <c r="B203" s="20">
        <v>227</v>
      </c>
      <c r="C203">
        <f>Output!X9</f>
        <v>-78.88015789473684</v>
      </c>
      <c r="D203">
        <f>Output!Y9</f>
        <v>41.287947368421051</v>
      </c>
    </row>
    <row r="204" spans="2:4" x14ac:dyDescent="0.3">
      <c r="B204" s="20">
        <v>226</v>
      </c>
      <c r="C204">
        <f>Output!X8</f>
        <v>-78.88015789473684</v>
      </c>
      <c r="D204">
        <f>Output!Y8</f>
        <v>41.408789473684209</v>
      </c>
    </row>
    <row r="205" spans="2:4" x14ac:dyDescent="0.3">
      <c r="B205" s="20">
        <v>225</v>
      </c>
      <c r="C205">
        <f>Output!X7</f>
        <v>-78.88015789473684</v>
      </c>
      <c r="D205">
        <f>Output!Y7</f>
        <v>41.529631578947367</v>
      </c>
    </row>
    <row r="206" spans="2:4" x14ac:dyDescent="0.3">
      <c r="B206" s="20">
        <v>224</v>
      </c>
      <c r="C206">
        <f>Output!X6</f>
        <v>-78.88015789473684</v>
      </c>
      <c r="D206">
        <f>Output!Y6</f>
        <v>41.650473684210525</v>
      </c>
    </row>
    <row r="207" spans="2:4" x14ac:dyDescent="0.3">
      <c r="B207" s="20">
        <v>223</v>
      </c>
      <c r="C207">
        <f>Output!X5</f>
        <v>-78.88015789473684</v>
      </c>
      <c r="D207">
        <f>Output!Y5</f>
        <v>41.771315789473682</v>
      </c>
    </row>
    <row r="208" spans="2:4" x14ac:dyDescent="0.3">
      <c r="B208" s="20">
        <v>222</v>
      </c>
      <c r="C208">
        <f>Output!X4</f>
        <v>-78.88015789473684</v>
      </c>
      <c r="D208">
        <f>Output!Y4</f>
        <v>41.89215789473684</v>
      </c>
    </row>
    <row r="209" spans="2:4" x14ac:dyDescent="0.3">
      <c r="B209" s="20">
        <v>221</v>
      </c>
      <c r="C209">
        <f>Output!X3</f>
        <v>-78.88015789473684</v>
      </c>
      <c r="D209">
        <f>Output!Y3</f>
        <v>42.012999999999998</v>
      </c>
    </row>
    <row r="210" spans="2:4" x14ac:dyDescent="0.3">
      <c r="B210" s="11">
        <v>256</v>
      </c>
      <c r="C210">
        <f>Output!Z18</f>
        <v>-78.73126315789473</v>
      </c>
      <c r="D210">
        <f>Output!AA18</f>
        <v>40.20036842105263</v>
      </c>
    </row>
    <row r="211" spans="2:4" x14ac:dyDescent="0.3">
      <c r="B211" s="11">
        <v>255</v>
      </c>
      <c r="C211">
        <f>Output!Z17</f>
        <v>-78.73126315789473</v>
      </c>
      <c r="D211">
        <f>Output!AA17</f>
        <v>40.321210526315788</v>
      </c>
    </row>
    <row r="212" spans="2:4" x14ac:dyDescent="0.3">
      <c r="B212" s="11">
        <v>254</v>
      </c>
      <c r="C212">
        <f>Output!Z16</f>
        <v>-78.73126315789473</v>
      </c>
      <c r="D212">
        <f>Output!AA16</f>
        <v>40.442052631578946</v>
      </c>
    </row>
    <row r="213" spans="2:4" x14ac:dyDescent="0.3">
      <c r="B213" s="11">
        <v>253</v>
      </c>
      <c r="C213">
        <f>Output!Z15</f>
        <v>-78.73126315789473</v>
      </c>
      <c r="D213">
        <f>Output!AA15</f>
        <v>40.562894736842104</v>
      </c>
    </row>
    <row r="214" spans="2:4" x14ac:dyDescent="0.3">
      <c r="B214" s="11">
        <v>252</v>
      </c>
      <c r="C214">
        <f>Output!Z14</f>
        <v>-78.73126315789473</v>
      </c>
      <c r="D214">
        <f>Output!AA14</f>
        <v>40.683736842105262</v>
      </c>
    </row>
    <row r="215" spans="2:4" x14ac:dyDescent="0.3">
      <c r="B215" s="11">
        <v>251</v>
      </c>
      <c r="C215">
        <f>Output!Z13</f>
        <v>-78.73126315789473</v>
      </c>
      <c r="D215">
        <f>Output!AA13</f>
        <v>40.80457894736842</v>
      </c>
    </row>
    <row r="216" spans="2:4" x14ac:dyDescent="0.3">
      <c r="B216" s="11">
        <v>250</v>
      </c>
      <c r="C216">
        <f>Output!Z12</f>
        <v>-78.73126315789473</v>
      </c>
      <c r="D216">
        <f>Output!AA12</f>
        <v>40.925421052631577</v>
      </c>
    </row>
    <row r="217" spans="2:4" x14ac:dyDescent="0.3">
      <c r="B217" s="11">
        <v>249</v>
      </c>
      <c r="C217">
        <f>Output!Z11</f>
        <v>-78.73126315789473</v>
      </c>
      <c r="D217">
        <f>Output!AA11</f>
        <v>41.046263157894735</v>
      </c>
    </row>
    <row r="218" spans="2:4" x14ac:dyDescent="0.3">
      <c r="B218" s="11">
        <v>248</v>
      </c>
      <c r="C218">
        <f>Output!Z10</f>
        <v>-78.73126315789473</v>
      </c>
      <c r="D218">
        <f>Output!AA10</f>
        <v>41.167105263157893</v>
      </c>
    </row>
    <row r="219" spans="2:4" x14ac:dyDescent="0.3">
      <c r="B219" s="11">
        <v>247</v>
      </c>
      <c r="C219">
        <f>Output!Z9</f>
        <v>-78.73126315789473</v>
      </c>
      <c r="D219">
        <f>Output!AA9</f>
        <v>41.287947368421051</v>
      </c>
    </row>
    <row r="220" spans="2:4" x14ac:dyDescent="0.3">
      <c r="B220" s="11">
        <v>246</v>
      </c>
      <c r="C220">
        <f>Output!Z8</f>
        <v>-78.73126315789473</v>
      </c>
      <c r="D220">
        <f>Output!AA8</f>
        <v>41.408789473684209</v>
      </c>
    </row>
    <row r="221" spans="2:4" x14ac:dyDescent="0.3">
      <c r="B221" s="11">
        <v>245</v>
      </c>
      <c r="C221">
        <f>Output!Z7</f>
        <v>-78.73126315789473</v>
      </c>
      <c r="D221">
        <f>Output!AA7</f>
        <v>41.529631578947367</v>
      </c>
    </row>
    <row r="222" spans="2:4" x14ac:dyDescent="0.3">
      <c r="B222" s="11">
        <v>244</v>
      </c>
      <c r="C222">
        <f>Output!Z6</f>
        <v>-78.73126315789473</v>
      </c>
      <c r="D222">
        <f>Output!AA6</f>
        <v>41.650473684210525</v>
      </c>
    </row>
    <row r="223" spans="2:4" x14ac:dyDescent="0.3">
      <c r="B223" s="11">
        <v>243</v>
      </c>
      <c r="C223">
        <f>Output!Z5</f>
        <v>-78.73126315789473</v>
      </c>
      <c r="D223">
        <f>Output!AA5</f>
        <v>41.771315789473682</v>
      </c>
    </row>
    <row r="224" spans="2:4" x14ac:dyDescent="0.3">
      <c r="B224" s="11">
        <v>242</v>
      </c>
      <c r="C224">
        <f>Output!Z4</f>
        <v>-78.73126315789473</v>
      </c>
      <c r="D224">
        <f>Output!AA4</f>
        <v>41.89215789473684</v>
      </c>
    </row>
    <row r="225" spans="2:4" x14ac:dyDescent="0.3">
      <c r="B225" s="11">
        <v>241</v>
      </c>
      <c r="C225">
        <f>Output!Z3</f>
        <v>-78.73126315789473</v>
      </c>
      <c r="D225">
        <f>Output!AA3</f>
        <v>42.012999999999998</v>
      </c>
    </row>
    <row r="226" spans="2:4" x14ac:dyDescent="0.3">
      <c r="B226" s="20">
        <v>276</v>
      </c>
      <c r="C226">
        <f>Output!AB18</f>
        <v>-78.582368421052621</v>
      </c>
      <c r="D226">
        <f>Output!AC18</f>
        <v>40.20036842105263</v>
      </c>
    </row>
    <row r="227" spans="2:4" x14ac:dyDescent="0.3">
      <c r="B227" s="20">
        <v>275</v>
      </c>
      <c r="C227">
        <f>Output!AB17</f>
        <v>-78.582368421052621</v>
      </c>
      <c r="D227">
        <f>Output!AC17</f>
        <v>40.321210526315788</v>
      </c>
    </row>
    <row r="228" spans="2:4" x14ac:dyDescent="0.3">
      <c r="B228" s="20">
        <v>274</v>
      </c>
      <c r="C228">
        <f>Output!AB16</f>
        <v>-78.582368421052621</v>
      </c>
      <c r="D228">
        <f>Output!AC16</f>
        <v>40.442052631578946</v>
      </c>
    </row>
    <row r="229" spans="2:4" x14ac:dyDescent="0.3">
      <c r="B229" s="20">
        <v>273</v>
      </c>
      <c r="C229">
        <f>Output!AB15</f>
        <v>-78.582368421052621</v>
      </c>
      <c r="D229">
        <f>Output!AC15</f>
        <v>40.562894736842104</v>
      </c>
    </row>
    <row r="230" spans="2:4" x14ac:dyDescent="0.3">
      <c r="B230" s="20">
        <v>272</v>
      </c>
      <c r="C230">
        <f>Output!AB14</f>
        <v>-78.582368421052621</v>
      </c>
      <c r="D230">
        <f>Output!AC14</f>
        <v>40.683736842105262</v>
      </c>
    </row>
    <row r="231" spans="2:4" x14ac:dyDescent="0.3">
      <c r="B231" s="20">
        <v>271</v>
      </c>
      <c r="C231">
        <f>Output!AB13</f>
        <v>-78.582368421052621</v>
      </c>
      <c r="D231">
        <f>Output!AC13</f>
        <v>40.80457894736842</v>
      </c>
    </row>
    <row r="232" spans="2:4" x14ac:dyDescent="0.3">
      <c r="B232" s="20">
        <v>270</v>
      </c>
      <c r="C232">
        <f>Output!AB12</f>
        <v>-78.582368421052621</v>
      </c>
      <c r="D232">
        <f>Output!AC12</f>
        <v>40.925421052631577</v>
      </c>
    </row>
    <row r="233" spans="2:4" x14ac:dyDescent="0.3">
      <c r="B233" s="20">
        <v>269</v>
      </c>
      <c r="C233">
        <f>Output!AB11</f>
        <v>-78.582368421052621</v>
      </c>
      <c r="D233">
        <f>Output!AC11</f>
        <v>41.046263157894735</v>
      </c>
    </row>
    <row r="234" spans="2:4" x14ac:dyDescent="0.3">
      <c r="B234" s="20">
        <v>268</v>
      </c>
      <c r="C234">
        <f>Output!AB10</f>
        <v>-78.582368421052621</v>
      </c>
      <c r="D234">
        <f>Output!AC10</f>
        <v>41.167105263157893</v>
      </c>
    </row>
    <row r="235" spans="2:4" x14ac:dyDescent="0.3">
      <c r="B235" s="20">
        <v>267</v>
      </c>
      <c r="C235">
        <f>Output!AB9</f>
        <v>-78.582368421052621</v>
      </c>
      <c r="D235">
        <f>Output!AC9</f>
        <v>41.287947368421051</v>
      </c>
    </row>
    <row r="236" spans="2:4" x14ac:dyDescent="0.3">
      <c r="B236" s="20">
        <v>266</v>
      </c>
      <c r="C236">
        <f>Output!AB8</f>
        <v>-78.582368421052621</v>
      </c>
      <c r="D236">
        <f>Output!AC8</f>
        <v>41.408789473684209</v>
      </c>
    </row>
    <row r="237" spans="2:4" x14ac:dyDescent="0.3">
      <c r="B237" s="20">
        <v>265</v>
      </c>
      <c r="C237">
        <f>Output!AB7</f>
        <v>-78.582368421052621</v>
      </c>
      <c r="D237">
        <f>Output!AC7</f>
        <v>41.529631578947367</v>
      </c>
    </row>
    <row r="238" spans="2:4" x14ac:dyDescent="0.3">
      <c r="B238" s="20">
        <v>264</v>
      </c>
      <c r="C238">
        <f>Output!AB6</f>
        <v>-78.582368421052621</v>
      </c>
      <c r="D238">
        <f>Output!AC6</f>
        <v>41.650473684210525</v>
      </c>
    </row>
    <row r="239" spans="2:4" x14ac:dyDescent="0.3">
      <c r="B239" s="20">
        <v>263</v>
      </c>
      <c r="C239">
        <f>Output!AB5</f>
        <v>-78.582368421052621</v>
      </c>
      <c r="D239">
        <f>Output!AC5</f>
        <v>41.771315789473682</v>
      </c>
    </row>
    <row r="240" spans="2:4" x14ac:dyDescent="0.3">
      <c r="B240" s="20">
        <v>262</v>
      </c>
      <c r="C240">
        <f>Output!AB4</f>
        <v>-78.582368421052621</v>
      </c>
      <c r="D240">
        <f>Output!AC4</f>
        <v>41.89215789473684</v>
      </c>
    </row>
    <row r="241" spans="2:4" x14ac:dyDescent="0.3">
      <c r="B241" s="20">
        <v>261</v>
      </c>
      <c r="C241">
        <f>Output!AB3</f>
        <v>-78.582368421052621</v>
      </c>
      <c r="D241">
        <f>Output!AC3</f>
        <v>42.012999999999998</v>
      </c>
    </row>
    <row r="242" spans="2:4" x14ac:dyDescent="0.3">
      <c r="B242" s="11">
        <v>296</v>
      </c>
      <c r="C242">
        <f>Output!AD18</f>
        <v>-78.433473684210526</v>
      </c>
      <c r="D242">
        <f>Output!AE18</f>
        <v>40.20036842105263</v>
      </c>
    </row>
    <row r="243" spans="2:4" x14ac:dyDescent="0.3">
      <c r="B243" s="11">
        <v>295</v>
      </c>
      <c r="C243">
        <f>Output!AD17</f>
        <v>-78.433473684210526</v>
      </c>
      <c r="D243">
        <f>Output!AE17</f>
        <v>40.321210526315788</v>
      </c>
    </row>
    <row r="244" spans="2:4" x14ac:dyDescent="0.3">
      <c r="B244" s="11">
        <v>294</v>
      </c>
      <c r="C244">
        <f>Output!AD16</f>
        <v>-78.433473684210526</v>
      </c>
      <c r="D244">
        <f>Output!AE16</f>
        <v>40.442052631578946</v>
      </c>
    </row>
    <row r="245" spans="2:4" x14ac:dyDescent="0.3">
      <c r="B245" s="11">
        <v>293</v>
      </c>
      <c r="C245">
        <f>Output!AD15</f>
        <v>-78.433473684210526</v>
      </c>
      <c r="D245">
        <f>Output!AE15</f>
        <v>40.562894736842104</v>
      </c>
    </row>
    <row r="246" spans="2:4" x14ac:dyDescent="0.3">
      <c r="B246" s="11">
        <v>292</v>
      </c>
      <c r="C246">
        <f>Output!AD14</f>
        <v>-78.433473684210526</v>
      </c>
      <c r="D246">
        <f>Output!AE14</f>
        <v>40.683736842105262</v>
      </c>
    </row>
    <row r="247" spans="2:4" x14ac:dyDescent="0.3">
      <c r="B247" s="11">
        <v>291</v>
      </c>
      <c r="C247">
        <f>Output!AD13</f>
        <v>-78.433473684210526</v>
      </c>
      <c r="D247">
        <f>Output!AE13</f>
        <v>40.80457894736842</v>
      </c>
    </row>
    <row r="248" spans="2:4" x14ac:dyDescent="0.3">
      <c r="B248" s="11">
        <v>290</v>
      </c>
      <c r="C248">
        <f>Output!AD12</f>
        <v>-78.433473684210526</v>
      </c>
      <c r="D248">
        <f>Output!AE12</f>
        <v>40.925421052631577</v>
      </c>
    </row>
    <row r="249" spans="2:4" x14ac:dyDescent="0.3">
      <c r="B249" s="11">
        <v>289</v>
      </c>
      <c r="C249">
        <f>Output!AD11</f>
        <v>-78.433473684210526</v>
      </c>
      <c r="D249">
        <f>Output!AE11</f>
        <v>41.046263157894735</v>
      </c>
    </row>
    <row r="250" spans="2:4" x14ac:dyDescent="0.3">
      <c r="B250" s="11">
        <v>288</v>
      </c>
      <c r="C250">
        <f>Output!AD10</f>
        <v>-78.433473684210526</v>
      </c>
      <c r="D250">
        <f>Output!AE10</f>
        <v>41.167105263157893</v>
      </c>
    </row>
    <row r="251" spans="2:4" x14ac:dyDescent="0.3">
      <c r="B251" s="11">
        <v>287</v>
      </c>
      <c r="C251">
        <f>Output!AD9</f>
        <v>-78.433473684210526</v>
      </c>
      <c r="D251">
        <f>Output!AE9</f>
        <v>41.287947368421051</v>
      </c>
    </row>
    <row r="252" spans="2:4" x14ac:dyDescent="0.3">
      <c r="B252" s="11">
        <v>286</v>
      </c>
      <c r="C252">
        <f>Output!AD8</f>
        <v>-78.433473684210526</v>
      </c>
      <c r="D252">
        <f>Output!AE8</f>
        <v>41.408789473684209</v>
      </c>
    </row>
    <row r="253" spans="2:4" x14ac:dyDescent="0.3">
      <c r="B253" s="11">
        <v>285</v>
      </c>
      <c r="C253">
        <f>Output!AD7</f>
        <v>-78.433473684210526</v>
      </c>
      <c r="D253">
        <f>Output!AE7</f>
        <v>41.529631578947367</v>
      </c>
    </row>
    <row r="254" spans="2:4" x14ac:dyDescent="0.3">
      <c r="B254" s="11">
        <v>284</v>
      </c>
      <c r="C254">
        <f>Output!AD6</f>
        <v>-78.433473684210526</v>
      </c>
      <c r="D254">
        <f>Output!AE6</f>
        <v>41.650473684210525</v>
      </c>
    </row>
    <row r="255" spans="2:4" x14ac:dyDescent="0.3">
      <c r="B255" s="11">
        <v>283</v>
      </c>
      <c r="C255">
        <f>Output!AD5</f>
        <v>-78.433473684210526</v>
      </c>
      <c r="D255">
        <f>Output!AE5</f>
        <v>41.771315789473682</v>
      </c>
    </row>
    <row r="256" spans="2:4" x14ac:dyDescent="0.3">
      <c r="B256" s="11">
        <v>282</v>
      </c>
      <c r="C256">
        <f>Output!AD4</f>
        <v>-78.433473684210526</v>
      </c>
      <c r="D256">
        <f>Output!AE4</f>
        <v>41.89215789473684</v>
      </c>
    </row>
    <row r="257" spans="2:4" x14ac:dyDescent="0.3">
      <c r="B257" s="11">
        <v>281</v>
      </c>
      <c r="C257">
        <f>Output!AD3</f>
        <v>-78.433473684210526</v>
      </c>
      <c r="D257">
        <f>Output!AE3</f>
        <v>42.012999999999998</v>
      </c>
    </row>
    <row r="258" spans="2:4" x14ac:dyDescent="0.3">
      <c r="B258" s="20">
        <v>316</v>
      </c>
      <c r="C258">
        <f>Output!AF18</f>
        <v>-78.284578947368416</v>
      </c>
      <c r="D258">
        <f>Output!AG18</f>
        <v>40.20036842105263</v>
      </c>
    </row>
    <row r="259" spans="2:4" x14ac:dyDescent="0.3">
      <c r="B259" s="20">
        <v>315</v>
      </c>
      <c r="C259">
        <f>Output!AF17</f>
        <v>-78.284578947368416</v>
      </c>
      <c r="D259">
        <f>Output!AG17</f>
        <v>40.321210526315788</v>
      </c>
    </row>
    <row r="260" spans="2:4" x14ac:dyDescent="0.3">
      <c r="B260" s="20">
        <v>314</v>
      </c>
      <c r="C260">
        <f>Output!AF16</f>
        <v>-78.284578947368416</v>
      </c>
      <c r="D260">
        <f>Output!AG16</f>
        <v>40.442052631578946</v>
      </c>
    </row>
    <row r="261" spans="2:4" x14ac:dyDescent="0.3">
      <c r="B261" s="20">
        <v>313</v>
      </c>
      <c r="C261">
        <f>Output!AF15</f>
        <v>-78.284578947368416</v>
      </c>
      <c r="D261">
        <f>Output!AG15</f>
        <v>40.562894736842104</v>
      </c>
    </row>
    <row r="262" spans="2:4" x14ac:dyDescent="0.3">
      <c r="B262" s="20">
        <v>312</v>
      </c>
      <c r="C262">
        <f>Output!AF14</f>
        <v>-78.284578947368416</v>
      </c>
      <c r="D262">
        <f>Output!AG14</f>
        <v>40.683736842105262</v>
      </c>
    </row>
    <row r="263" spans="2:4" x14ac:dyDescent="0.3">
      <c r="B263" s="20">
        <v>311</v>
      </c>
      <c r="C263">
        <f>Output!AF13</f>
        <v>-78.284578947368416</v>
      </c>
      <c r="D263">
        <f>Output!AG13</f>
        <v>40.80457894736842</v>
      </c>
    </row>
    <row r="264" spans="2:4" x14ac:dyDescent="0.3">
      <c r="B264" s="20">
        <v>310</v>
      </c>
      <c r="C264">
        <f>Output!AF12</f>
        <v>-78.284578947368416</v>
      </c>
      <c r="D264">
        <f>Output!AG12</f>
        <v>40.925421052631577</v>
      </c>
    </row>
    <row r="265" spans="2:4" x14ac:dyDescent="0.3">
      <c r="B265" s="20">
        <v>309</v>
      </c>
      <c r="C265">
        <f>Output!AF11</f>
        <v>-78.284578947368416</v>
      </c>
      <c r="D265">
        <f>Output!AG11</f>
        <v>41.046263157894735</v>
      </c>
    </row>
    <row r="266" spans="2:4" x14ac:dyDescent="0.3">
      <c r="B266" s="20">
        <v>308</v>
      </c>
      <c r="C266">
        <f>Output!AF10</f>
        <v>-78.284578947368416</v>
      </c>
      <c r="D266">
        <f>Output!AG10</f>
        <v>41.167105263157893</v>
      </c>
    </row>
    <row r="267" spans="2:4" x14ac:dyDescent="0.3">
      <c r="B267" s="20">
        <v>307</v>
      </c>
      <c r="C267">
        <f>Output!AF9</f>
        <v>-78.284578947368416</v>
      </c>
      <c r="D267">
        <f>Output!AG9</f>
        <v>41.287947368421051</v>
      </c>
    </row>
    <row r="268" spans="2:4" x14ac:dyDescent="0.3">
      <c r="B268" s="20">
        <v>306</v>
      </c>
      <c r="C268">
        <f>Output!AF8</f>
        <v>-78.284578947368416</v>
      </c>
      <c r="D268">
        <f>Output!AG8</f>
        <v>41.408789473684209</v>
      </c>
    </row>
    <row r="269" spans="2:4" x14ac:dyDescent="0.3">
      <c r="B269" s="20">
        <v>305</v>
      </c>
      <c r="C269">
        <f>Output!AF7</f>
        <v>-78.284578947368416</v>
      </c>
      <c r="D269">
        <f>Output!AG7</f>
        <v>41.529631578947367</v>
      </c>
    </row>
    <row r="270" spans="2:4" x14ac:dyDescent="0.3">
      <c r="B270" s="20">
        <v>304</v>
      </c>
      <c r="C270">
        <f>Output!AF6</f>
        <v>-78.284578947368416</v>
      </c>
      <c r="D270">
        <f>Output!AG6</f>
        <v>41.650473684210525</v>
      </c>
    </row>
    <row r="271" spans="2:4" x14ac:dyDescent="0.3">
      <c r="B271" s="20">
        <v>303</v>
      </c>
      <c r="C271">
        <f>Output!AF5</f>
        <v>-78.284578947368416</v>
      </c>
      <c r="D271">
        <f>Output!AG5</f>
        <v>41.771315789473682</v>
      </c>
    </row>
    <row r="272" spans="2:4" x14ac:dyDescent="0.3">
      <c r="B272" s="20">
        <v>302</v>
      </c>
      <c r="C272">
        <f>Output!AF4</f>
        <v>-78.284578947368416</v>
      </c>
      <c r="D272">
        <f>Output!AG4</f>
        <v>41.89215789473684</v>
      </c>
    </row>
    <row r="273" spans="2:4" x14ac:dyDescent="0.3">
      <c r="B273" s="20">
        <v>301</v>
      </c>
      <c r="C273">
        <f>Output!AF3</f>
        <v>-78.284578947368416</v>
      </c>
      <c r="D273">
        <f>Output!AG3</f>
        <v>42.012999999999998</v>
      </c>
    </row>
    <row r="274" spans="2:4" x14ac:dyDescent="0.3">
      <c r="B274" s="20">
        <v>381</v>
      </c>
      <c r="C274">
        <f>Output!AN3</f>
        <v>-77.688999999999993</v>
      </c>
      <c r="D274">
        <f>Output!AO3</f>
        <v>42.012999999999998</v>
      </c>
    </row>
    <row r="275" spans="2:4" x14ac:dyDescent="0.3">
      <c r="B275" s="20">
        <v>382</v>
      </c>
      <c r="C275">
        <f>Output!AN4</f>
        <v>-77.688999999999993</v>
      </c>
      <c r="D275">
        <f>Output!AO4</f>
        <v>41.89215789473684</v>
      </c>
    </row>
    <row r="276" spans="2:4" x14ac:dyDescent="0.3">
      <c r="B276" s="20">
        <v>383</v>
      </c>
      <c r="C276">
        <f>Output!AN5</f>
        <v>-77.688999999999993</v>
      </c>
      <c r="D276">
        <f>Output!AO5</f>
        <v>41.771315789473682</v>
      </c>
    </row>
    <row r="277" spans="2:4" x14ac:dyDescent="0.3">
      <c r="B277" s="20">
        <v>384</v>
      </c>
      <c r="C277">
        <f>Output!AN6</f>
        <v>-77.688999999999993</v>
      </c>
      <c r="D277">
        <f>Output!AO6</f>
        <v>41.650473684210525</v>
      </c>
    </row>
    <row r="278" spans="2:4" x14ac:dyDescent="0.3">
      <c r="B278" s="20">
        <v>385</v>
      </c>
      <c r="C278">
        <f>Output!AN7</f>
        <v>-77.688999999999993</v>
      </c>
      <c r="D278">
        <f>Output!AO7</f>
        <v>41.529631578947367</v>
      </c>
    </row>
    <row r="279" spans="2:4" x14ac:dyDescent="0.3">
      <c r="B279" s="20">
        <v>386</v>
      </c>
      <c r="C279">
        <f>Output!AN8</f>
        <v>-77.688999999999993</v>
      </c>
      <c r="D279">
        <f>Output!AO8</f>
        <v>41.408789473684209</v>
      </c>
    </row>
    <row r="280" spans="2:4" x14ac:dyDescent="0.3">
      <c r="B280" s="20">
        <v>387</v>
      </c>
      <c r="C280">
        <f>Output!AN9</f>
        <v>-77.688999999999993</v>
      </c>
      <c r="D280">
        <f>Output!AO9</f>
        <v>41.287947368421051</v>
      </c>
    </row>
    <row r="281" spans="2:4" x14ac:dyDescent="0.3">
      <c r="B281" s="20">
        <v>388</v>
      </c>
      <c r="C281">
        <f>Output!AN10</f>
        <v>-77.688999999999993</v>
      </c>
      <c r="D281">
        <f>Output!AO10</f>
        <v>41.167105263157893</v>
      </c>
    </row>
    <row r="282" spans="2:4" x14ac:dyDescent="0.3">
      <c r="B282" s="20">
        <v>389</v>
      </c>
      <c r="C282">
        <f>Output!AN11</f>
        <v>-77.688999999999993</v>
      </c>
      <c r="D282">
        <f>Output!AO11</f>
        <v>41.046263157894735</v>
      </c>
    </row>
    <row r="283" spans="2:4" x14ac:dyDescent="0.3">
      <c r="B283" s="20">
        <v>390</v>
      </c>
      <c r="C283">
        <f>Output!AN12</f>
        <v>-77.688999999999993</v>
      </c>
      <c r="D283">
        <f>Output!AO12</f>
        <v>40.925421052631577</v>
      </c>
    </row>
    <row r="284" spans="2:4" x14ac:dyDescent="0.3">
      <c r="B284" s="20">
        <v>391</v>
      </c>
      <c r="C284">
        <f>Output!AN13</f>
        <v>-77.688999999999993</v>
      </c>
      <c r="D284">
        <f>Output!AO13</f>
        <v>40.80457894736842</v>
      </c>
    </row>
    <row r="285" spans="2:4" x14ac:dyDescent="0.3">
      <c r="B285" s="20">
        <v>392</v>
      </c>
      <c r="C285">
        <f>Output!AN14</f>
        <v>-77.688999999999993</v>
      </c>
      <c r="D285">
        <f>Output!AO14</f>
        <v>40.683736842105262</v>
      </c>
    </row>
    <row r="286" spans="2:4" x14ac:dyDescent="0.3">
      <c r="B286" s="20">
        <v>393</v>
      </c>
      <c r="C286">
        <f>Output!AN15</f>
        <v>-77.688999999999993</v>
      </c>
      <c r="D286">
        <f>Output!AO15</f>
        <v>40.562894736842104</v>
      </c>
    </row>
    <row r="287" spans="2:4" x14ac:dyDescent="0.3">
      <c r="B287" s="20">
        <v>394</v>
      </c>
      <c r="C287">
        <f>Output!AN16</f>
        <v>-77.688999999999993</v>
      </c>
      <c r="D287">
        <f>Output!AO16</f>
        <v>40.442052631578946</v>
      </c>
    </row>
    <row r="288" spans="2:4" x14ac:dyDescent="0.3">
      <c r="B288" s="20">
        <v>395</v>
      </c>
      <c r="C288">
        <f>Output!AN17</f>
        <v>-77.688999999999993</v>
      </c>
      <c r="D288">
        <f>Output!AO17</f>
        <v>40.321210526315788</v>
      </c>
    </row>
    <row r="289" spans="2:4" x14ac:dyDescent="0.3">
      <c r="B289" s="20">
        <v>396</v>
      </c>
      <c r="C289">
        <f>Output!AN18</f>
        <v>-77.688999999999993</v>
      </c>
      <c r="D289">
        <f>Output!AO18</f>
        <v>40.20036842105263</v>
      </c>
    </row>
    <row r="290" spans="2:4" x14ac:dyDescent="0.3">
      <c r="B290" s="20">
        <v>397</v>
      </c>
      <c r="C290">
        <f>Output!AN19</f>
        <v>-77.688999999999993</v>
      </c>
      <c r="D290">
        <f>Output!AO19</f>
        <v>40.079526315789472</v>
      </c>
    </row>
    <row r="291" spans="2:4" x14ac:dyDescent="0.3">
      <c r="B291" s="20">
        <v>398</v>
      </c>
      <c r="C291">
        <f>Output!AN20</f>
        <v>-77.688999999999993</v>
      </c>
      <c r="D291">
        <f>Output!AO20</f>
        <v>39.958684210526314</v>
      </c>
    </row>
    <row r="292" spans="2:4" x14ac:dyDescent="0.3">
      <c r="B292" s="20">
        <v>399</v>
      </c>
      <c r="C292">
        <f>Output!AN21</f>
        <v>-77.688999999999993</v>
      </c>
      <c r="D292">
        <f>Output!AO21</f>
        <v>39.837842105263157</v>
      </c>
    </row>
    <row r="293" spans="2:4" x14ac:dyDescent="0.3">
      <c r="B293" s="20">
        <v>400</v>
      </c>
      <c r="C293">
        <f>Output!AN22</f>
        <v>-77.688999999999993</v>
      </c>
      <c r="D293">
        <f>Output!AO22</f>
        <v>39.716999999999999</v>
      </c>
    </row>
    <row r="294" spans="2:4" x14ac:dyDescent="0.3">
      <c r="B294" s="11">
        <v>361</v>
      </c>
      <c r="C294">
        <f>Output!AL3</f>
        <v>-77.837894736842102</v>
      </c>
      <c r="D294">
        <f>Output!AM3</f>
        <v>42.012999999999998</v>
      </c>
    </row>
    <row r="295" spans="2:4" x14ac:dyDescent="0.3">
      <c r="B295" s="11">
        <v>362</v>
      </c>
      <c r="C295">
        <f>Output!AL4</f>
        <v>-77.837894736842102</v>
      </c>
      <c r="D295">
        <f>Output!AM4</f>
        <v>41.89215789473684</v>
      </c>
    </row>
    <row r="296" spans="2:4" x14ac:dyDescent="0.3">
      <c r="B296" s="11">
        <v>363</v>
      </c>
      <c r="C296">
        <f>Output!AL5</f>
        <v>-77.837894736842102</v>
      </c>
      <c r="D296">
        <f>Output!AM5</f>
        <v>41.771315789473682</v>
      </c>
    </row>
    <row r="297" spans="2:4" x14ac:dyDescent="0.3">
      <c r="B297" s="11">
        <v>364</v>
      </c>
      <c r="C297">
        <f>Output!AL6</f>
        <v>-77.837894736842102</v>
      </c>
      <c r="D297">
        <f>Output!AM6</f>
        <v>41.650473684210525</v>
      </c>
    </row>
    <row r="298" spans="2:4" x14ac:dyDescent="0.3">
      <c r="B298" s="11">
        <v>365</v>
      </c>
      <c r="C298">
        <f>Output!AL7</f>
        <v>-77.837894736842102</v>
      </c>
      <c r="D298">
        <f>Output!AM7</f>
        <v>41.529631578947367</v>
      </c>
    </row>
    <row r="299" spans="2:4" x14ac:dyDescent="0.3">
      <c r="B299" s="11">
        <v>366</v>
      </c>
      <c r="C299">
        <f>Output!AL8</f>
        <v>-77.837894736842102</v>
      </c>
      <c r="D299">
        <f>Output!AM8</f>
        <v>41.408789473684209</v>
      </c>
    </row>
    <row r="300" spans="2:4" x14ac:dyDescent="0.3">
      <c r="B300" s="11">
        <v>367</v>
      </c>
      <c r="C300">
        <f>Output!AL9</f>
        <v>-77.837894736842102</v>
      </c>
      <c r="D300">
        <f>Output!AM9</f>
        <v>41.287947368421051</v>
      </c>
    </row>
    <row r="301" spans="2:4" x14ac:dyDescent="0.3">
      <c r="B301" s="11">
        <v>368</v>
      </c>
      <c r="C301">
        <f>Output!AL10</f>
        <v>-77.837894736842102</v>
      </c>
      <c r="D301">
        <f>Output!AM10</f>
        <v>41.167105263157893</v>
      </c>
    </row>
    <row r="302" spans="2:4" x14ac:dyDescent="0.3">
      <c r="B302" s="11">
        <v>369</v>
      </c>
      <c r="C302">
        <f>Output!AL11</f>
        <v>-77.837894736842102</v>
      </c>
      <c r="D302">
        <f>Output!AM11</f>
        <v>41.046263157894735</v>
      </c>
    </row>
    <row r="303" spans="2:4" x14ac:dyDescent="0.3">
      <c r="B303" s="11">
        <v>370</v>
      </c>
      <c r="C303">
        <f>Output!AL12</f>
        <v>-77.837894736842102</v>
      </c>
      <c r="D303">
        <f>Output!AM12</f>
        <v>40.925421052631577</v>
      </c>
    </row>
    <row r="304" spans="2:4" x14ac:dyDescent="0.3">
      <c r="B304" s="11">
        <v>371</v>
      </c>
      <c r="C304">
        <f>Output!AL13</f>
        <v>-77.837894736842102</v>
      </c>
      <c r="D304">
        <f>Output!AM13</f>
        <v>40.80457894736842</v>
      </c>
    </row>
    <row r="305" spans="2:4" x14ac:dyDescent="0.3">
      <c r="B305" s="11">
        <v>372</v>
      </c>
      <c r="C305">
        <f>Output!AL14</f>
        <v>-77.837894736842102</v>
      </c>
      <c r="D305">
        <f>Output!AM14</f>
        <v>40.683736842105262</v>
      </c>
    </row>
    <row r="306" spans="2:4" x14ac:dyDescent="0.3">
      <c r="B306" s="11">
        <v>373</v>
      </c>
      <c r="C306">
        <f>Output!AL15</f>
        <v>-77.837894736842102</v>
      </c>
      <c r="D306">
        <f>Output!AM15</f>
        <v>40.562894736842104</v>
      </c>
    </row>
    <row r="307" spans="2:4" x14ac:dyDescent="0.3">
      <c r="B307" s="11">
        <v>374</v>
      </c>
      <c r="C307">
        <f>Output!AL16</f>
        <v>-77.837894736842102</v>
      </c>
      <c r="D307">
        <f>Output!AM16</f>
        <v>40.442052631578946</v>
      </c>
    </row>
    <row r="308" spans="2:4" x14ac:dyDescent="0.3">
      <c r="B308" s="11">
        <v>375</v>
      </c>
      <c r="C308">
        <f>Output!AL17</f>
        <v>-77.837894736842102</v>
      </c>
      <c r="D308">
        <f>Output!AM17</f>
        <v>40.321210526315788</v>
      </c>
    </row>
    <row r="309" spans="2:4" x14ac:dyDescent="0.3">
      <c r="B309" s="11">
        <v>376</v>
      </c>
      <c r="C309">
        <f>Output!AL18</f>
        <v>-77.837894736842102</v>
      </c>
      <c r="D309">
        <f>Output!AM18</f>
        <v>40.20036842105263</v>
      </c>
    </row>
    <row r="310" spans="2:4" x14ac:dyDescent="0.3">
      <c r="B310" s="11">
        <v>377</v>
      </c>
      <c r="C310">
        <f>Output!AL19</f>
        <v>-77.837894736842102</v>
      </c>
      <c r="D310">
        <f>Output!AM19</f>
        <v>40.079526315789472</v>
      </c>
    </row>
    <row r="311" spans="2:4" x14ac:dyDescent="0.3">
      <c r="B311" s="11">
        <v>378</v>
      </c>
      <c r="C311">
        <f>Output!AL20</f>
        <v>-77.837894736842102</v>
      </c>
      <c r="D311">
        <f>Output!AM20</f>
        <v>39.958684210526314</v>
      </c>
    </row>
    <row r="312" spans="2:4" x14ac:dyDescent="0.3">
      <c r="B312" s="11">
        <v>379</v>
      </c>
      <c r="C312">
        <f>Output!AL21</f>
        <v>-77.837894736842102</v>
      </c>
      <c r="D312">
        <f>Output!AM21</f>
        <v>39.837842105263157</v>
      </c>
    </row>
    <row r="313" spans="2:4" x14ac:dyDescent="0.3">
      <c r="B313" s="11">
        <v>380</v>
      </c>
      <c r="C313">
        <f>Output!AL22</f>
        <v>-77.837894736842102</v>
      </c>
      <c r="D313">
        <f>Output!AM22</f>
        <v>39.716999999999999</v>
      </c>
    </row>
    <row r="314" spans="2:4" x14ac:dyDescent="0.3">
      <c r="B314" s="20">
        <v>341</v>
      </c>
      <c r="C314">
        <f>Output!AJ3</f>
        <v>-77.986789473684198</v>
      </c>
      <c r="D314">
        <f>Output!AK3</f>
        <v>42.012999999999998</v>
      </c>
    </row>
    <row r="315" spans="2:4" x14ac:dyDescent="0.3">
      <c r="B315" s="20">
        <v>342</v>
      </c>
      <c r="C315">
        <f>Output!AJ4</f>
        <v>-77.986789473684198</v>
      </c>
      <c r="D315">
        <f>Output!AK4</f>
        <v>41.89215789473684</v>
      </c>
    </row>
    <row r="316" spans="2:4" x14ac:dyDescent="0.3">
      <c r="B316" s="20">
        <v>343</v>
      </c>
      <c r="C316">
        <f>Output!AJ5</f>
        <v>-77.986789473684198</v>
      </c>
      <c r="D316">
        <f>Output!AK5</f>
        <v>41.771315789473682</v>
      </c>
    </row>
    <row r="317" spans="2:4" x14ac:dyDescent="0.3">
      <c r="B317" s="20">
        <v>344</v>
      </c>
      <c r="C317">
        <f>Output!AJ6</f>
        <v>-77.986789473684198</v>
      </c>
      <c r="D317">
        <f>Output!AK6</f>
        <v>41.650473684210525</v>
      </c>
    </row>
    <row r="318" spans="2:4" x14ac:dyDescent="0.3">
      <c r="B318" s="20">
        <v>345</v>
      </c>
      <c r="C318">
        <f>Output!AJ7</f>
        <v>-77.986789473684198</v>
      </c>
      <c r="D318">
        <f>Output!AK7</f>
        <v>41.529631578947367</v>
      </c>
    </row>
    <row r="319" spans="2:4" x14ac:dyDescent="0.3">
      <c r="B319" s="20">
        <v>346</v>
      </c>
      <c r="C319">
        <f>Output!AJ8</f>
        <v>-77.986789473684198</v>
      </c>
      <c r="D319">
        <f>Output!AK8</f>
        <v>41.408789473684209</v>
      </c>
    </row>
    <row r="320" spans="2:4" x14ac:dyDescent="0.3">
      <c r="B320" s="20">
        <v>347</v>
      </c>
      <c r="C320">
        <f>Output!AJ9</f>
        <v>-77.986789473684198</v>
      </c>
      <c r="D320">
        <f>Output!AK9</f>
        <v>41.287947368421051</v>
      </c>
    </row>
    <row r="321" spans="2:4" x14ac:dyDescent="0.3">
      <c r="B321" s="20">
        <v>348</v>
      </c>
      <c r="C321">
        <f>Output!AJ10</f>
        <v>-77.986789473684198</v>
      </c>
      <c r="D321">
        <f>Output!AK10</f>
        <v>41.167105263157893</v>
      </c>
    </row>
    <row r="322" spans="2:4" x14ac:dyDescent="0.3">
      <c r="B322" s="20">
        <v>349</v>
      </c>
      <c r="C322">
        <f>Output!AJ11</f>
        <v>-77.986789473684198</v>
      </c>
      <c r="D322">
        <f>Output!AK11</f>
        <v>41.046263157894735</v>
      </c>
    </row>
    <row r="323" spans="2:4" x14ac:dyDescent="0.3">
      <c r="B323" s="20">
        <v>350</v>
      </c>
      <c r="C323">
        <f>Output!AJ12</f>
        <v>-77.986789473684198</v>
      </c>
      <c r="D323">
        <f>Output!AK12</f>
        <v>40.925421052631577</v>
      </c>
    </row>
    <row r="324" spans="2:4" x14ac:dyDescent="0.3">
      <c r="B324" s="20">
        <v>351</v>
      </c>
      <c r="C324">
        <f>Output!AJ13</f>
        <v>-77.986789473684198</v>
      </c>
      <c r="D324">
        <f>Output!AK13</f>
        <v>40.80457894736842</v>
      </c>
    </row>
    <row r="325" spans="2:4" x14ac:dyDescent="0.3">
      <c r="B325" s="20">
        <v>352</v>
      </c>
      <c r="C325">
        <f>Output!AJ14</f>
        <v>-77.986789473684198</v>
      </c>
      <c r="D325">
        <f>Output!AK14</f>
        <v>40.683736842105262</v>
      </c>
    </row>
    <row r="326" spans="2:4" x14ac:dyDescent="0.3">
      <c r="B326" s="20">
        <v>353</v>
      </c>
      <c r="C326">
        <f>Output!AJ15</f>
        <v>-77.986789473684198</v>
      </c>
      <c r="D326">
        <f>Output!AK15</f>
        <v>40.562894736842104</v>
      </c>
    </row>
    <row r="327" spans="2:4" x14ac:dyDescent="0.3">
      <c r="B327" s="20">
        <v>354</v>
      </c>
      <c r="C327">
        <f>Output!AJ16</f>
        <v>-77.986789473684198</v>
      </c>
      <c r="D327">
        <f>Output!AK16</f>
        <v>40.442052631578946</v>
      </c>
    </row>
    <row r="328" spans="2:4" x14ac:dyDescent="0.3">
      <c r="B328" s="20">
        <v>355</v>
      </c>
      <c r="C328">
        <f>Output!AJ17</f>
        <v>-77.986789473684198</v>
      </c>
      <c r="D328">
        <f>Output!AK17</f>
        <v>40.321210526315788</v>
      </c>
    </row>
    <row r="329" spans="2:4" x14ac:dyDescent="0.3">
      <c r="B329" s="20">
        <v>356</v>
      </c>
      <c r="C329">
        <f>Output!AJ18</f>
        <v>-77.986789473684198</v>
      </c>
      <c r="D329">
        <f>Output!AK18</f>
        <v>40.20036842105263</v>
      </c>
    </row>
    <row r="330" spans="2:4" x14ac:dyDescent="0.3">
      <c r="B330" s="20">
        <v>357</v>
      </c>
      <c r="C330">
        <f>Output!AJ19</f>
        <v>-77.986789473684198</v>
      </c>
      <c r="D330">
        <f>Output!AK19</f>
        <v>40.079526315789472</v>
      </c>
    </row>
    <row r="331" spans="2:4" x14ac:dyDescent="0.3">
      <c r="B331" s="20">
        <v>358</v>
      </c>
      <c r="C331">
        <f>Output!AJ20</f>
        <v>-77.986789473684198</v>
      </c>
      <c r="D331">
        <f>Output!AK20</f>
        <v>39.958684210526314</v>
      </c>
    </row>
    <row r="332" spans="2:4" x14ac:dyDescent="0.3">
      <c r="B332" s="20">
        <v>359</v>
      </c>
      <c r="C332">
        <f>Output!AJ21</f>
        <v>-77.986789473684198</v>
      </c>
      <c r="D332">
        <f>Output!AK21</f>
        <v>39.837842105263157</v>
      </c>
    </row>
    <row r="333" spans="2:4" x14ac:dyDescent="0.3">
      <c r="B333" s="20">
        <v>360</v>
      </c>
      <c r="C333">
        <f>Output!AJ22</f>
        <v>-77.986789473684198</v>
      </c>
      <c r="D333">
        <f>Output!AK22</f>
        <v>39.716999999999999</v>
      </c>
    </row>
    <row r="334" spans="2:4" x14ac:dyDescent="0.3">
      <c r="B334" s="11">
        <v>321</v>
      </c>
      <c r="C334">
        <f>Output!AH3</f>
        <v>-78.135684210526307</v>
      </c>
      <c r="D334">
        <f>Output!AI3</f>
        <v>42.012999999999998</v>
      </c>
    </row>
    <row r="335" spans="2:4" x14ac:dyDescent="0.3">
      <c r="B335" s="11">
        <v>322</v>
      </c>
      <c r="C335">
        <f>Output!AH4</f>
        <v>-78.135684210526307</v>
      </c>
      <c r="D335">
        <f>Output!AI4</f>
        <v>41.89215789473684</v>
      </c>
    </row>
    <row r="336" spans="2:4" x14ac:dyDescent="0.3">
      <c r="B336" s="11">
        <v>323</v>
      </c>
      <c r="C336">
        <f>Output!AH5</f>
        <v>-78.135684210526307</v>
      </c>
      <c r="D336">
        <f>Output!AI5</f>
        <v>41.771315789473682</v>
      </c>
    </row>
    <row r="337" spans="2:4" x14ac:dyDescent="0.3">
      <c r="B337" s="11">
        <v>324</v>
      </c>
      <c r="C337">
        <f>Output!AH6</f>
        <v>-78.135684210526307</v>
      </c>
      <c r="D337">
        <f>Output!AI6</f>
        <v>41.650473684210525</v>
      </c>
    </row>
    <row r="338" spans="2:4" x14ac:dyDescent="0.3">
      <c r="B338" s="11">
        <v>325</v>
      </c>
      <c r="C338">
        <f>Output!AH7</f>
        <v>-78.135684210526307</v>
      </c>
      <c r="D338">
        <f>Output!AI7</f>
        <v>41.529631578947367</v>
      </c>
    </row>
    <row r="339" spans="2:4" x14ac:dyDescent="0.3">
      <c r="B339" s="11">
        <v>326</v>
      </c>
      <c r="C339">
        <f>Output!AH8</f>
        <v>-78.135684210526307</v>
      </c>
      <c r="D339">
        <f>Output!AI8</f>
        <v>41.408789473684209</v>
      </c>
    </row>
    <row r="340" spans="2:4" x14ac:dyDescent="0.3">
      <c r="B340" s="11">
        <v>327</v>
      </c>
      <c r="C340">
        <f>Output!AH9</f>
        <v>-78.135684210526307</v>
      </c>
      <c r="D340">
        <f>Output!AI9</f>
        <v>41.287947368421051</v>
      </c>
    </row>
    <row r="341" spans="2:4" x14ac:dyDescent="0.3">
      <c r="B341" s="11">
        <v>328</v>
      </c>
      <c r="C341">
        <f>Output!AH10</f>
        <v>-78.135684210526307</v>
      </c>
      <c r="D341">
        <f>Output!AI10</f>
        <v>41.167105263157893</v>
      </c>
    </row>
    <row r="342" spans="2:4" x14ac:dyDescent="0.3">
      <c r="B342" s="11">
        <v>329</v>
      </c>
      <c r="C342">
        <f>Output!AH11</f>
        <v>-78.135684210526307</v>
      </c>
      <c r="D342">
        <f>Output!AI11</f>
        <v>41.046263157894735</v>
      </c>
    </row>
    <row r="343" spans="2:4" x14ac:dyDescent="0.3">
      <c r="B343" s="11">
        <v>330</v>
      </c>
      <c r="C343">
        <f>Output!AH12</f>
        <v>-78.135684210526307</v>
      </c>
      <c r="D343">
        <f>Output!AI12</f>
        <v>40.925421052631577</v>
      </c>
    </row>
    <row r="344" spans="2:4" x14ac:dyDescent="0.3">
      <c r="B344" s="11">
        <v>331</v>
      </c>
      <c r="C344">
        <f>Output!AH13</f>
        <v>-78.135684210526307</v>
      </c>
      <c r="D344">
        <f>Output!AI13</f>
        <v>40.80457894736842</v>
      </c>
    </row>
    <row r="345" spans="2:4" x14ac:dyDescent="0.3">
      <c r="B345" s="11">
        <v>332</v>
      </c>
      <c r="C345">
        <f>Output!AH14</f>
        <v>-78.135684210526307</v>
      </c>
      <c r="D345">
        <f>Output!AI14</f>
        <v>40.683736842105262</v>
      </c>
    </row>
    <row r="346" spans="2:4" x14ac:dyDescent="0.3">
      <c r="B346" s="11">
        <v>333</v>
      </c>
      <c r="C346">
        <f>Output!AH15</f>
        <v>-78.135684210526307</v>
      </c>
      <c r="D346">
        <f>Output!AI15</f>
        <v>40.562894736842104</v>
      </c>
    </row>
    <row r="347" spans="2:4" x14ac:dyDescent="0.3">
      <c r="B347" s="11">
        <v>334</v>
      </c>
      <c r="C347">
        <f>Output!AH16</f>
        <v>-78.135684210526307</v>
      </c>
      <c r="D347">
        <f>Output!AI16</f>
        <v>40.442052631578946</v>
      </c>
    </row>
    <row r="348" spans="2:4" x14ac:dyDescent="0.3">
      <c r="B348" s="11">
        <v>335</v>
      </c>
      <c r="C348">
        <f>Output!AH17</f>
        <v>-78.135684210526307</v>
      </c>
      <c r="D348">
        <f>Output!AI17</f>
        <v>40.321210526315788</v>
      </c>
    </row>
    <row r="349" spans="2:4" x14ac:dyDescent="0.3">
      <c r="B349" s="11">
        <v>336</v>
      </c>
      <c r="C349">
        <f>Output!AH18</f>
        <v>-78.135684210526307</v>
      </c>
      <c r="D349">
        <f>Output!AI18</f>
        <v>40.20036842105263</v>
      </c>
    </row>
    <row r="350" spans="2:4" x14ac:dyDescent="0.3">
      <c r="B350" s="11">
        <v>337</v>
      </c>
      <c r="C350">
        <f>Output!AH19</f>
        <v>-78.135684210526307</v>
      </c>
      <c r="D350">
        <f>Output!AI19</f>
        <v>40.079526315789472</v>
      </c>
    </row>
    <row r="351" spans="2:4" x14ac:dyDescent="0.3">
      <c r="B351" s="11">
        <v>338</v>
      </c>
      <c r="C351">
        <f>Output!AH20</f>
        <v>-78.135684210526307</v>
      </c>
      <c r="D351">
        <f>Output!AI20</f>
        <v>39.958684210526314</v>
      </c>
    </row>
    <row r="352" spans="2:4" x14ac:dyDescent="0.3">
      <c r="B352" s="11">
        <v>339</v>
      </c>
      <c r="C352">
        <f>Output!AH21</f>
        <v>-78.135684210526307</v>
      </c>
      <c r="D352">
        <f>Output!AI21</f>
        <v>39.837842105263157</v>
      </c>
    </row>
    <row r="353" spans="2:4" x14ac:dyDescent="0.3">
      <c r="B353" s="11">
        <v>340</v>
      </c>
      <c r="C353">
        <f>Output!AH22</f>
        <v>-78.135684210526307</v>
      </c>
      <c r="D353">
        <f>Output!AI22</f>
        <v>39.716999999999999</v>
      </c>
    </row>
    <row r="354" spans="2:4" x14ac:dyDescent="0.3">
      <c r="B354" s="20">
        <v>317</v>
      </c>
      <c r="C354">
        <f>Output!AF19</f>
        <v>-78.284578947368416</v>
      </c>
      <c r="D354">
        <f>Output!AG19</f>
        <v>40.079526315789472</v>
      </c>
    </row>
    <row r="355" spans="2:4" x14ac:dyDescent="0.3">
      <c r="B355" s="20">
        <v>318</v>
      </c>
      <c r="C355">
        <f>Output!AF20</f>
        <v>-78.284578947368416</v>
      </c>
      <c r="D355">
        <f>Output!AG20</f>
        <v>39.958684210526314</v>
      </c>
    </row>
    <row r="356" spans="2:4" x14ac:dyDescent="0.3">
      <c r="B356" s="20">
        <v>319</v>
      </c>
      <c r="C356">
        <f>Output!AF21</f>
        <v>-78.284578947368416</v>
      </c>
      <c r="D356">
        <f>Output!AG21</f>
        <v>39.837842105263157</v>
      </c>
    </row>
    <row r="357" spans="2:4" x14ac:dyDescent="0.3">
      <c r="B357" s="20">
        <v>320</v>
      </c>
      <c r="C357">
        <f>Output!AF22</f>
        <v>-78.284578947368416</v>
      </c>
      <c r="D357">
        <f>Output!AG22</f>
        <v>39.716999999999999</v>
      </c>
    </row>
    <row r="358" spans="2:4" x14ac:dyDescent="0.3">
      <c r="B358" s="11">
        <v>297</v>
      </c>
      <c r="C358">
        <f>Output!AD19</f>
        <v>-78.433473684210526</v>
      </c>
      <c r="D358">
        <f>Output!AE19</f>
        <v>40.079526315789472</v>
      </c>
    </row>
    <row r="359" spans="2:4" x14ac:dyDescent="0.3">
      <c r="B359" s="11">
        <v>298</v>
      </c>
      <c r="C359">
        <f>Output!AD20</f>
        <v>-78.433473684210526</v>
      </c>
      <c r="D359">
        <f>Output!AE20</f>
        <v>39.958684210526314</v>
      </c>
    </row>
    <row r="360" spans="2:4" x14ac:dyDescent="0.3">
      <c r="B360" s="11">
        <v>299</v>
      </c>
      <c r="C360">
        <f>Output!AD21</f>
        <v>-78.433473684210526</v>
      </c>
      <c r="D360">
        <f>Output!AE21</f>
        <v>39.837842105263157</v>
      </c>
    </row>
    <row r="361" spans="2:4" x14ac:dyDescent="0.3">
      <c r="B361" s="11">
        <v>300</v>
      </c>
      <c r="C361">
        <f>Output!AD22</f>
        <v>-78.433473684210526</v>
      </c>
      <c r="D361">
        <f>Output!AE22</f>
        <v>39.716999999999999</v>
      </c>
    </row>
    <row r="362" spans="2:4" x14ac:dyDescent="0.3">
      <c r="B362" s="20">
        <v>277</v>
      </c>
      <c r="C362">
        <f>Output!AB19</f>
        <v>-78.582368421052621</v>
      </c>
      <c r="D362">
        <f>Output!AC19</f>
        <v>40.079526315789472</v>
      </c>
    </row>
    <row r="363" spans="2:4" x14ac:dyDescent="0.3">
      <c r="B363" s="20">
        <v>278</v>
      </c>
      <c r="C363">
        <f>Output!AB20</f>
        <v>-78.582368421052621</v>
      </c>
      <c r="D363">
        <f>Output!AC20</f>
        <v>39.958684210526314</v>
      </c>
    </row>
    <row r="364" spans="2:4" x14ac:dyDescent="0.3">
      <c r="B364" s="20">
        <v>279</v>
      </c>
      <c r="C364">
        <f>Output!AB21</f>
        <v>-78.582368421052621</v>
      </c>
      <c r="D364">
        <f>Output!AC21</f>
        <v>39.837842105263157</v>
      </c>
    </row>
    <row r="365" spans="2:4" x14ac:dyDescent="0.3">
      <c r="B365" s="20">
        <v>280</v>
      </c>
      <c r="C365">
        <f>Output!AB22</f>
        <v>-78.582368421052621</v>
      </c>
      <c r="D365">
        <f>Output!AC22</f>
        <v>39.716999999999999</v>
      </c>
    </row>
    <row r="366" spans="2:4" x14ac:dyDescent="0.3">
      <c r="B366" s="11">
        <v>257</v>
      </c>
      <c r="C366">
        <f>Output!Z19</f>
        <v>-78.73126315789473</v>
      </c>
      <c r="D366">
        <f>Output!AA19</f>
        <v>40.079526315789472</v>
      </c>
    </row>
    <row r="367" spans="2:4" x14ac:dyDescent="0.3">
      <c r="B367" s="11">
        <v>258</v>
      </c>
      <c r="C367">
        <f>Output!Z20</f>
        <v>-78.73126315789473</v>
      </c>
      <c r="D367">
        <f>Output!AA20</f>
        <v>39.958684210526314</v>
      </c>
    </row>
    <row r="368" spans="2:4" x14ac:dyDescent="0.3">
      <c r="B368" s="11">
        <v>259</v>
      </c>
      <c r="C368">
        <f>Output!Z21</f>
        <v>-78.73126315789473</v>
      </c>
      <c r="D368">
        <f>Output!AA21</f>
        <v>39.837842105263157</v>
      </c>
    </row>
    <row r="369" spans="2:4" x14ac:dyDescent="0.3">
      <c r="B369" s="11">
        <v>260</v>
      </c>
      <c r="C369">
        <f>Output!Z22</f>
        <v>-78.73126315789473</v>
      </c>
      <c r="D369">
        <f>Output!AA22</f>
        <v>39.716999999999999</v>
      </c>
    </row>
    <row r="370" spans="2:4" x14ac:dyDescent="0.3">
      <c r="B370" s="20">
        <v>237</v>
      </c>
      <c r="C370">
        <f>Output!X19</f>
        <v>-78.88015789473684</v>
      </c>
      <c r="D370">
        <f>Output!Y19</f>
        <v>40.079526315789472</v>
      </c>
    </row>
    <row r="371" spans="2:4" x14ac:dyDescent="0.3">
      <c r="B371" s="20">
        <v>238</v>
      </c>
      <c r="C371">
        <f>Output!X20</f>
        <v>-78.88015789473684</v>
      </c>
      <c r="D371">
        <f>Output!Y20</f>
        <v>39.958684210526314</v>
      </c>
    </row>
    <row r="372" spans="2:4" x14ac:dyDescent="0.3">
      <c r="B372" s="20">
        <v>239</v>
      </c>
      <c r="C372">
        <f>Output!X21</f>
        <v>-78.88015789473684</v>
      </c>
      <c r="D372">
        <f>Output!Y21</f>
        <v>39.837842105263157</v>
      </c>
    </row>
    <row r="373" spans="2:4" x14ac:dyDescent="0.3">
      <c r="B373" s="20">
        <v>240</v>
      </c>
      <c r="C373">
        <f>Output!X22</f>
        <v>-78.88015789473684</v>
      </c>
      <c r="D373">
        <f>Output!Y22</f>
        <v>39.716999999999999</v>
      </c>
    </row>
    <row r="374" spans="2:4" x14ac:dyDescent="0.3">
      <c r="B374" s="11">
        <v>217</v>
      </c>
      <c r="C374">
        <f>Output!V19</f>
        <v>-79.029052631578949</v>
      </c>
      <c r="D374">
        <f>Output!W19</f>
        <v>40.079526315789472</v>
      </c>
    </row>
    <row r="375" spans="2:4" x14ac:dyDescent="0.3">
      <c r="B375" s="11">
        <v>218</v>
      </c>
      <c r="C375">
        <f>Output!V20</f>
        <v>-79.029052631578949</v>
      </c>
      <c r="D375">
        <f>Output!W20</f>
        <v>39.958684210526314</v>
      </c>
    </row>
    <row r="376" spans="2:4" x14ac:dyDescent="0.3">
      <c r="B376" s="11">
        <v>219</v>
      </c>
      <c r="C376">
        <f>Output!V21</f>
        <v>-79.029052631578949</v>
      </c>
      <c r="D376">
        <f>Output!W21</f>
        <v>39.837842105263157</v>
      </c>
    </row>
    <row r="377" spans="2:4" x14ac:dyDescent="0.3">
      <c r="B377" s="11">
        <v>220</v>
      </c>
      <c r="C377">
        <f>Output!V22</f>
        <v>-79.029052631578949</v>
      </c>
      <c r="D377">
        <f>Output!W22</f>
        <v>39.716999999999999</v>
      </c>
    </row>
    <row r="378" spans="2:4" x14ac:dyDescent="0.3">
      <c r="B378" s="20">
        <v>197</v>
      </c>
      <c r="C378">
        <f>Output!T19</f>
        <v>-79.177947368421044</v>
      </c>
      <c r="D378">
        <f>Output!U19</f>
        <v>40.079526315789472</v>
      </c>
    </row>
    <row r="379" spans="2:4" x14ac:dyDescent="0.3">
      <c r="B379" s="20">
        <v>198</v>
      </c>
      <c r="C379">
        <f>Output!T20</f>
        <v>-79.177947368421044</v>
      </c>
      <c r="D379">
        <f>Output!U20</f>
        <v>39.958684210526314</v>
      </c>
    </row>
    <row r="380" spans="2:4" x14ac:dyDescent="0.3">
      <c r="B380" s="20">
        <v>199</v>
      </c>
      <c r="C380">
        <f>Output!T21</f>
        <v>-79.177947368421044</v>
      </c>
      <c r="D380">
        <f>Output!U21</f>
        <v>39.837842105263157</v>
      </c>
    </row>
    <row r="381" spans="2:4" x14ac:dyDescent="0.3">
      <c r="B381" s="20">
        <v>200</v>
      </c>
      <c r="C381">
        <f>Output!T22</f>
        <v>-79.177947368421044</v>
      </c>
      <c r="D381">
        <f>Output!U22</f>
        <v>39.716999999999999</v>
      </c>
    </row>
    <row r="382" spans="2:4" x14ac:dyDescent="0.3">
      <c r="B382" s="11">
        <v>177</v>
      </c>
      <c r="C382">
        <f>Output!R19</f>
        <v>-79.326842105263154</v>
      </c>
      <c r="D382">
        <f>Output!S19</f>
        <v>40.079526315789472</v>
      </c>
    </row>
    <row r="383" spans="2:4" x14ac:dyDescent="0.3">
      <c r="B383" s="11">
        <v>178</v>
      </c>
      <c r="C383">
        <f>Output!R20</f>
        <v>-79.326842105263154</v>
      </c>
      <c r="D383">
        <f>Output!S20</f>
        <v>39.958684210526314</v>
      </c>
    </row>
    <row r="384" spans="2:4" x14ac:dyDescent="0.3">
      <c r="B384" s="11">
        <v>179</v>
      </c>
      <c r="C384">
        <f>Output!R21</f>
        <v>-79.326842105263154</v>
      </c>
      <c r="D384">
        <f>Output!S21</f>
        <v>39.837842105263157</v>
      </c>
    </row>
    <row r="385" spans="2:4" x14ac:dyDescent="0.3">
      <c r="B385" s="11">
        <v>180</v>
      </c>
      <c r="C385">
        <f>Output!R22</f>
        <v>-79.326842105263154</v>
      </c>
      <c r="D385">
        <f>Output!S22</f>
        <v>39.716999999999999</v>
      </c>
    </row>
    <row r="386" spans="2:4" x14ac:dyDescent="0.3">
      <c r="B386" s="20">
        <v>157</v>
      </c>
      <c r="C386">
        <f>Output!P19</f>
        <v>-79.475736842105263</v>
      </c>
      <c r="D386">
        <f>Output!Q19</f>
        <v>40.079526315789472</v>
      </c>
    </row>
    <row r="387" spans="2:4" x14ac:dyDescent="0.3">
      <c r="B387" s="20">
        <v>158</v>
      </c>
      <c r="C387">
        <f>Output!P20</f>
        <v>-79.475736842105263</v>
      </c>
      <c r="D387">
        <f>Output!Q20</f>
        <v>39.958684210526314</v>
      </c>
    </row>
    <row r="388" spans="2:4" x14ac:dyDescent="0.3">
      <c r="B388" s="20">
        <v>159</v>
      </c>
      <c r="C388">
        <f>Output!P21</f>
        <v>-79.475736842105263</v>
      </c>
      <c r="D388">
        <f>Output!Q21</f>
        <v>39.837842105263157</v>
      </c>
    </row>
    <row r="389" spans="2:4" x14ac:dyDescent="0.3">
      <c r="B389" s="20">
        <v>160</v>
      </c>
      <c r="C389">
        <f>Output!P22</f>
        <v>-79.475736842105263</v>
      </c>
      <c r="D389">
        <f>Output!Q22</f>
        <v>39.716999999999999</v>
      </c>
    </row>
    <row r="390" spans="2:4" x14ac:dyDescent="0.3">
      <c r="B390" s="11">
        <v>137</v>
      </c>
      <c r="C390">
        <f>Output!N19</f>
        <v>-79.624631578947373</v>
      </c>
      <c r="D390">
        <f>Output!O19</f>
        <v>40.079526315789472</v>
      </c>
    </row>
    <row r="391" spans="2:4" x14ac:dyDescent="0.3">
      <c r="B391" s="11">
        <v>138</v>
      </c>
      <c r="C391">
        <f>Output!N20</f>
        <v>-79.624631578947373</v>
      </c>
      <c r="D391">
        <f>Output!O20</f>
        <v>39.958684210526314</v>
      </c>
    </row>
    <row r="392" spans="2:4" x14ac:dyDescent="0.3">
      <c r="B392" s="11">
        <v>139</v>
      </c>
      <c r="C392">
        <f>Output!N21</f>
        <v>-79.624631578947373</v>
      </c>
      <c r="D392">
        <f>Output!O21</f>
        <v>39.837842105263157</v>
      </c>
    </row>
    <row r="393" spans="2:4" x14ac:dyDescent="0.3">
      <c r="B393" s="11">
        <v>140</v>
      </c>
      <c r="C393">
        <f>Output!N22</f>
        <v>-79.624631578947373</v>
      </c>
      <c r="D393">
        <f>Output!O22</f>
        <v>39.716999999999999</v>
      </c>
    </row>
    <row r="394" spans="2:4" x14ac:dyDescent="0.3">
      <c r="B394" s="20">
        <v>117</v>
      </c>
      <c r="C394">
        <f>Output!L19</f>
        <v>-79.773526315789468</v>
      </c>
      <c r="D394">
        <f>Output!M19</f>
        <v>40.079526315789472</v>
      </c>
    </row>
    <row r="395" spans="2:4" x14ac:dyDescent="0.3">
      <c r="B395" s="20">
        <v>118</v>
      </c>
      <c r="C395">
        <f>Output!L20</f>
        <v>-79.773526315789468</v>
      </c>
      <c r="D395">
        <f>Output!M20</f>
        <v>39.958684210526314</v>
      </c>
    </row>
    <row r="396" spans="2:4" x14ac:dyDescent="0.3">
      <c r="B396" s="20">
        <v>119</v>
      </c>
      <c r="C396">
        <f>Output!L21</f>
        <v>-79.773526315789468</v>
      </c>
      <c r="D396">
        <f>Output!M21</f>
        <v>39.837842105263157</v>
      </c>
    </row>
    <row r="397" spans="2:4" x14ac:dyDescent="0.3">
      <c r="B397" s="20">
        <v>120</v>
      </c>
      <c r="C397">
        <f>Output!L22</f>
        <v>-79.773526315789468</v>
      </c>
      <c r="D397">
        <f>Output!M22</f>
        <v>39.716999999999999</v>
      </c>
    </row>
    <row r="398" spans="2:4" x14ac:dyDescent="0.3">
      <c r="B398" s="11">
        <v>97</v>
      </c>
      <c r="C398">
        <f>Output!J19</f>
        <v>-79.922421052631577</v>
      </c>
      <c r="D398">
        <f>Output!K19</f>
        <v>40.079526315789472</v>
      </c>
    </row>
    <row r="399" spans="2:4" x14ac:dyDescent="0.3">
      <c r="B399" s="11">
        <v>98</v>
      </c>
      <c r="C399">
        <f>Output!J20</f>
        <v>-79.922421052631577</v>
      </c>
      <c r="D399">
        <f>Output!K20</f>
        <v>39.958684210526314</v>
      </c>
    </row>
    <row r="400" spans="2:4" x14ac:dyDescent="0.3">
      <c r="B400" s="11">
        <v>99</v>
      </c>
      <c r="C400">
        <f>Output!J21</f>
        <v>-79.922421052631577</v>
      </c>
      <c r="D400">
        <f>Output!K21</f>
        <v>39.837842105263157</v>
      </c>
    </row>
    <row r="401" spans="2:4" x14ac:dyDescent="0.3">
      <c r="B401" s="11">
        <v>100</v>
      </c>
      <c r="C401">
        <f>Output!J22</f>
        <v>-79.922421052631577</v>
      </c>
      <c r="D401">
        <f>Output!K22</f>
        <v>39.716999999999999</v>
      </c>
    </row>
    <row r="402" spans="2:4" x14ac:dyDescent="0.3">
      <c r="B402" s="20">
        <v>77</v>
      </c>
      <c r="C402">
        <f>Output!H19</f>
        <v>-80.071315789473687</v>
      </c>
      <c r="D402">
        <f>Output!I19</f>
        <v>40.079526315789472</v>
      </c>
    </row>
    <row r="403" spans="2:4" x14ac:dyDescent="0.3">
      <c r="B403" s="20">
        <v>78</v>
      </c>
      <c r="C403">
        <f>Output!H20</f>
        <v>-80.071315789473687</v>
      </c>
      <c r="D403">
        <f>Output!I20</f>
        <v>39.958684210526314</v>
      </c>
    </row>
    <row r="404" spans="2:4" x14ac:dyDescent="0.3">
      <c r="B404" s="20">
        <v>79</v>
      </c>
      <c r="C404">
        <f>Output!H21</f>
        <v>-80.071315789473687</v>
      </c>
      <c r="D404">
        <f>Output!I21</f>
        <v>39.837842105263157</v>
      </c>
    </row>
    <row r="405" spans="2:4" x14ac:dyDescent="0.3">
      <c r="B405" s="20">
        <v>80</v>
      </c>
      <c r="C405">
        <f>Output!H22</f>
        <v>-80.071315789473687</v>
      </c>
      <c r="D405">
        <f>Output!I22</f>
        <v>39.716999999999999</v>
      </c>
    </row>
    <row r="406" spans="2:4" x14ac:dyDescent="0.3">
      <c r="B406" s="11">
        <v>57</v>
      </c>
      <c r="C406">
        <f>Output!F19</f>
        <v>-80.220210526315796</v>
      </c>
      <c r="D406">
        <f>Output!G19</f>
        <v>40.079526315789472</v>
      </c>
    </row>
    <row r="407" spans="2:4" x14ac:dyDescent="0.3">
      <c r="B407" s="11">
        <v>58</v>
      </c>
      <c r="C407">
        <f>Output!F20</f>
        <v>-80.220210526315796</v>
      </c>
      <c r="D407">
        <f>Output!G20</f>
        <v>39.958684210526314</v>
      </c>
    </row>
    <row r="408" spans="2:4" x14ac:dyDescent="0.3">
      <c r="B408" s="11">
        <v>59</v>
      </c>
      <c r="C408">
        <f>Output!F21</f>
        <v>-80.220210526315796</v>
      </c>
      <c r="D408">
        <f>Output!G21</f>
        <v>39.837842105263157</v>
      </c>
    </row>
    <row r="409" spans="2:4" x14ac:dyDescent="0.3">
      <c r="B409" s="11">
        <v>60</v>
      </c>
      <c r="C409">
        <f>Output!F22</f>
        <v>-80.220210526315796</v>
      </c>
      <c r="D409">
        <f>Output!G22</f>
        <v>39.716999999999999</v>
      </c>
    </row>
    <row r="410" spans="2:4" x14ac:dyDescent="0.3">
      <c r="B410" s="20">
        <v>37</v>
      </c>
      <c r="C410">
        <f>Output!D19</f>
        <v>-80.369105263157891</v>
      </c>
      <c r="D410">
        <f>Output!E19</f>
        <v>40.079526315789472</v>
      </c>
    </row>
    <row r="411" spans="2:4" x14ac:dyDescent="0.3">
      <c r="B411" s="20">
        <v>38</v>
      </c>
      <c r="C411">
        <f>Output!D20</f>
        <v>-80.369105263157891</v>
      </c>
      <c r="D411">
        <f>Output!E20</f>
        <v>39.958684210526314</v>
      </c>
    </row>
    <row r="412" spans="2:4" x14ac:dyDescent="0.3">
      <c r="B412" s="20">
        <v>39</v>
      </c>
      <c r="C412">
        <f>Output!D21</f>
        <v>-80.369105263157891</v>
      </c>
      <c r="D412">
        <f>Output!E21</f>
        <v>39.837842105263157</v>
      </c>
    </row>
    <row r="413" spans="2:4" x14ac:dyDescent="0.3">
      <c r="B413" s="20">
        <v>40</v>
      </c>
      <c r="C413">
        <f>Output!D22</f>
        <v>-80.369105263157891</v>
      </c>
      <c r="D413">
        <f>Output!E22</f>
        <v>39.716999999999999</v>
      </c>
    </row>
    <row r="414" spans="2:4" x14ac:dyDescent="0.3">
      <c r="B414" s="11">
        <v>17</v>
      </c>
      <c r="C414">
        <f>Output!B19</f>
        <v>-80.518000000000001</v>
      </c>
      <c r="D414">
        <f>Output!C19</f>
        <v>40.079526315789472</v>
      </c>
    </row>
    <row r="415" spans="2:4" x14ac:dyDescent="0.3">
      <c r="B415" s="11">
        <v>18</v>
      </c>
      <c r="C415">
        <f>Output!B20</f>
        <v>-80.518000000000001</v>
      </c>
      <c r="D415">
        <f>Output!C20</f>
        <v>39.958684210526314</v>
      </c>
    </row>
    <row r="416" spans="2:4" x14ac:dyDescent="0.3">
      <c r="B416" s="11">
        <v>19</v>
      </c>
      <c r="C416">
        <f>Output!B21</f>
        <v>-80.518000000000001</v>
      </c>
      <c r="D416">
        <f>Output!C21</f>
        <v>39.837842105263157</v>
      </c>
    </row>
    <row r="417" spans="2:4" x14ac:dyDescent="0.3">
      <c r="B417" s="11">
        <v>20</v>
      </c>
      <c r="C417">
        <f>Output!B22</f>
        <v>-80.518000000000001</v>
      </c>
      <c r="D417">
        <f>Output!C22</f>
        <v>39.716999999999999</v>
      </c>
    </row>
  </sheetData>
  <sortState ref="B18:D417">
    <sortCondition descending="1" ref="C18:C417"/>
    <sortCondition descending="1" ref="D18:D417"/>
  </sortState>
  <mergeCells count="1">
    <mergeCell ref="G1:H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AI12" sqref="AI12"/>
    </sheetView>
  </sheetViews>
  <sheetFormatPr defaultRowHeight="14.4" x14ac:dyDescent="0.3"/>
  <sheetData>
    <row r="1" spans="1:16384" x14ac:dyDescent="0.3">
      <c r="B1" s="25" t="s">
        <v>12</v>
      </c>
      <c r="C1" s="25"/>
      <c r="D1" s="25" t="s">
        <v>13</v>
      </c>
      <c r="E1" s="25"/>
      <c r="F1" s="25" t="s">
        <v>14</v>
      </c>
      <c r="G1" s="25"/>
      <c r="H1" s="25" t="s">
        <v>15</v>
      </c>
      <c r="I1" s="25"/>
      <c r="J1" s="25" t="s">
        <v>16</v>
      </c>
      <c r="K1" s="25"/>
      <c r="L1" s="25" t="s">
        <v>17</v>
      </c>
      <c r="M1" s="25"/>
      <c r="N1" s="25" t="s">
        <v>18</v>
      </c>
      <c r="O1" s="25"/>
      <c r="P1" s="25" t="s">
        <v>19</v>
      </c>
      <c r="Q1" s="25"/>
      <c r="R1" s="25" t="s">
        <v>20</v>
      </c>
      <c r="S1" s="25"/>
      <c r="T1" s="25" t="s">
        <v>21</v>
      </c>
      <c r="U1" s="25"/>
      <c r="V1" s="25" t="s">
        <v>22</v>
      </c>
      <c r="W1" s="25"/>
      <c r="X1" s="25" t="s">
        <v>23</v>
      </c>
      <c r="Y1" s="25"/>
      <c r="Z1" s="25" t="s">
        <v>24</v>
      </c>
      <c r="AA1" s="25"/>
      <c r="AB1" s="25" t="s">
        <v>25</v>
      </c>
      <c r="AC1" s="25"/>
      <c r="AD1" s="25" t="s">
        <v>26</v>
      </c>
      <c r="AE1" s="25"/>
      <c r="AF1" s="25" t="s">
        <v>27</v>
      </c>
      <c r="AG1" s="25"/>
      <c r="AH1" s="25" t="s">
        <v>28</v>
      </c>
      <c r="AI1" s="25"/>
      <c r="AJ1" s="25" t="s">
        <v>29</v>
      </c>
      <c r="AK1" s="25"/>
      <c r="AL1" s="25" t="s">
        <v>30</v>
      </c>
      <c r="AM1" s="25"/>
      <c r="AN1" s="25" t="s">
        <v>31</v>
      </c>
      <c r="AO1" s="25"/>
    </row>
    <row r="2" spans="1:16384" x14ac:dyDescent="0.3">
      <c r="A2" s="15" t="s">
        <v>51</v>
      </c>
      <c r="B2" s="16" t="s">
        <v>5</v>
      </c>
      <c r="C2" s="16" t="s">
        <v>50</v>
      </c>
      <c r="D2" s="16" t="s">
        <v>5</v>
      </c>
      <c r="E2" s="16" t="s">
        <v>50</v>
      </c>
      <c r="F2" s="16" t="s">
        <v>5</v>
      </c>
      <c r="G2" s="16" t="s">
        <v>50</v>
      </c>
      <c r="H2" s="16" t="s">
        <v>5</v>
      </c>
      <c r="I2" s="16" t="s">
        <v>50</v>
      </c>
      <c r="J2" s="16" t="s">
        <v>5</v>
      </c>
      <c r="K2" s="16" t="s">
        <v>50</v>
      </c>
      <c r="L2" s="16" t="s">
        <v>5</v>
      </c>
      <c r="M2" s="16" t="s">
        <v>50</v>
      </c>
      <c r="N2" s="16" t="s">
        <v>5</v>
      </c>
      <c r="O2" s="16" t="s">
        <v>50</v>
      </c>
      <c r="P2" s="16" t="s">
        <v>5</v>
      </c>
      <c r="Q2" s="16" t="s">
        <v>50</v>
      </c>
      <c r="R2" s="16" t="s">
        <v>5</v>
      </c>
      <c r="S2" s="16" t="s">
        <v>50</v>
      </c>
      <c r="T2" s="16" t="s">
        <v>5</v>
      </c>
      <c r="U2" s="16" t="s">
        <v>50</v>
      </c>
      <c r="V2" s="16" t="s">
        <v>5</v>
      </c>
      <c r="W2" s="16" t="s">
        <v>50</v>
      </c>
      <c r="X2" s="16" t="s">
        <v>5</v>
      </c>
      <c r="Y2" s="16" t="s">
        <v>50</v>
      </c>
      <c r="Z2" s="16" t="s">
        <v>5</v>
      </c>
      <c r="AA2" s="16" t="s">
        <v>50</v>
      </c>
      <c r="AB2" s="16" t="s">
        <v>5</v>
      </c>
      <c r="AC2" s="16" t="s">
        <v>50</v>
      </c>
      <c r="AD2" s="16" t="s">
        <v>5</v>
      </c>
      <c r="AE2" s="16" t="s">
        <v>50</v>
      </c>
      <c r="AF2" s="16" t="s">
        <v>5</v>
      </c>
      <c r="AG2" s="16" t="s">
        <v>50</v>
      </c>
      <c r="AH2" s="16" t="s">
        <v>5</v>
      </c>
      <c r="AI2" s="16" t="s">
        <v>50</v>
      </c>
      <c r="AJ2" s="16" t="s">
        <v>5</v>
      </c>
      <c r="AK2" s="16" t="s">
        <v>50</v>
      </c>
      <c r="AL2" s="16" t="s">
        <v>5</v>
      </c>
      <c r="AM2" s="16" t="s">
        <v>50</v>
      </c>
      <c r="AN2" s="16" t="s">
        <v>5</v>
      </c>
      <c r="AO2" s="16" t="s">
        <v>50</v>
      </c>
    </row>
    <row r="3" spans="1:16384" x14ac:dyDescent="0.3">
      <c r="A3" s="17" t="s">
        <v>10</v>
      </c>
      <c r="B3" s="18">
        <f>IF(AND(Calculations!B3&lt;=Input_Values!$L$3,Calculations!B3&gt;=Input_Values!$F$11),IF(AND(Calculations!C3&lt;=Input_Values!$J$3,Calculations!C3&gt;=Input_Values!$D$11),Calculations!B3," ")," ")</f>
        <v>-80.518000000000001</v>
      </c>
      <c r="C3" s="18">
        <f>IF(AND(Calculations!C3&lt;=Input_Values!$J$3,Calculations!C3&gt;=Input_Values!$D$11),IF(AND(Calculations!B3&lt;=Input_Values!$L$3,Calculations!B3&gt;=Input_Values!$F$11),Calculations!C3," ")," ")</f>
        <v>42.012999999999998</v>
      </c>
      <c r="D3" s="18">
        <f>IF(AND(Calculations!D3&lt;=Input_Values!$L$3,Calculations!D3&gt;=Input_Values!$F$11),IF(AND(Calculations!E3&lt;=Input_Values!$J$3,Calculations!E3&gt;=Input_Values!$D$11),Calculations!D3," ")," ")</f>
        <v>-80.369105263157891</v>
      </c>
      <c r="E3" s="18">
        <f>IF(AND(Calculations!E3&lt;=Input_Values!$J$3,Calculations!E3&gt;=Input_Values!$D$11),IF(AND(Calculations!D3&lt;=Input_Values!$L$3,Calculations!D3&gt;=Input_Values!$F$11),Calculations!E3," ")," ")</f>
        <v>42.012999999999998</v>
      </c>
      <c r="F3" s="18">
        <f>IF(AND(Calculations!F3&lt;=Input_Values!$L$3,Calculations!F3&gt;=Input_Values!$F$11),IF(AND(Calculations!G3&lt;=Input_Values!$J$3,Calculations!G3&gt;=Input_Values!$D$11),Calculations!F3," ")," ")</f>
        <v>-80.220210526315796</v>
      </c>
      <c r="G3" s="18">
        <f>IF(AND(Calculations!G3&lt;=Input_Values!$J$3,Calculations!G3&gt;=Input_Values!$D$11),IF(AND(Calculations!F3&lt;=Input_Values!$L$3,Calculations!F3&gt;=Input_Values!$F$11),Calculations!G3," ")," ")</f>
        <v>42.012999999999998</v>
      </c>
      <c r="H3" s="18">
        <f>IF(AND(Calculations!H3&lt;=Input_Values!$L$3,Calculations!H3&gt;=Input_Values!$F$11),IF(AND(Calculations!I3&lt;=Input_Values!$J$3,Calculations!I3&gt;=Input_Values!$D$11),Calculations!H3," ")," ")</f>
        <v>-80.071315789473687</v>
      </c>
      <c r="I3" s="18">
        <f>IF(AND(Calculations!I3&lt;=Input_Values!$J$3,Calculations!I3&gt;=Input_Values!$D$11),IF(AND(Calculations!H3&lt;=Input_Values!$L$3,Calculations!H3&gt;=Input_Values!$F$11),Calculations!I3," ")," ")</f>
        <v>42.012999999999998</v>
      </c>
      <c r="J3" s="18">
        <f>IF(AND(Calculations!J3&lt;=Input_Values!$L$3,Calculations!J3&gt;=Input_Values!$F$11),IF(AND(Calculations!K3&lt;=Input_Values!$J$3,Calculations!K3&gt;=Input_Values!$D$11),Calculations!J3," ")," ")</f>
        <v>-79.922421052631577</v>
      </c>
      <c r="K3" s="18">
        <f>IF(AND(Calculations!K3&lt;=Input_Values!$J$3,Calculations!K3&gt;=Input_Values!$D$11),IF(AND(Calculations!J3&lt;=Input_Values!$L$3,Calculations!J3&gt;=Input_Values!$F$11),Calculations!K3," ")," ")</f>
        <v>42.012999999999998</v>
      </c>
      <c r="L3" s="18">
        <f>IF(AND(Calculations!L3&lt;=Input_Values!$L$3,Calculations!L3&gt;=Input_Values!$F$11),IF(AND(Calculations!M3&lt;=Input_Values!$J$3,Calculations!M3&gt;=Input_Values!$D$11),Calculations!L3," ")," ")</f>
        <v>-79.773526315789468</v>
      </c>
      <c r="M3" s="18">
        <f>IF(AND(Calculations!M3&lt;=Input_Values!$J$3,Calculations!M3&gt;=Input_Values!$D$11),IF(AND(Calculations!L3&lt;=Input_Values!$L$3,Calculations!L3&gt;=Input_Values!$F$11),Calculations!M3," ")," ")</f>
        <v>42.012999999999998</v>
      </c>
      <c r="N3" s="18">
        <f>IF(AND(Calculations!N3&lt;=Input_Values!$L$3,Calculations!N3&gt;=Input_Values!$F$11),IF(AND(Calculations!O3&lt;=Input_Values!$J$3,Calculations!O3&gt;=Input_Values!$D$11),Calculations!N3," ")," ")</f>
        <v>-79.624631578947373</v>
      </c>
      <c r="O3" s="18">
        <f>IF(AND(Calculations!O3&lt;=Input_Values!$J$3,Calculations!O3&gt;=Input_Values!$D$11),IF(AND(Calculations!N3&lt;=Input_Values!$L$3,Calculations!N3&gt;=Input_Values!$F$11),Calculations!O3," ")," ")</f>
        <v>42.012999999999998</v>
      </c>
      <c r="P3" s="18">
        <f>IF(AND(Calculations!P3&lt;=Input_Values!$L$3,Calculations!P3&gt;=Input_Values!$F$11),IF(AND(Calculations!Q3&lt;=Input_Values!$J$3,Calculations!Q3&gt;=Input_Values!$D$11),Calculations!P3," ")," ")</f>
        <v>-79.475736842105263</v>
      </c>
      <c r="Q3" s="18">
        <f>IF(AND(Calculations!Q3&lt;=Input_Values!$J$3,Calculations!Q3&gt;=Input_Values!$D$11),IF(AND(Calculations!P3&lt;=Input_Values!$L$3,Calculations!P3&gt;=Input_Values!$F$11),Calculations!Q3," ")," ")</f>
        <v>42.012999999999998</v>
      </c>
      <c r="R3" s="18">
        <f>IF(AND(Calculations!R3&lt;=Input_Values!$L$3,Calculations!R3&gt;=Input_Values!$F$11),IF(AND(Calculations!S3&lt;=Input_Values!$J$3,Calculations!S3&gt;=Input_Values!$D$11),Calculations!R3," ")," ")</f>
        <v>-79.326842105263154</v>
      </c>
      <c r="S3" s="18">
        <f>IF(AND(Calculations!S3&lt;=Input_Values!$J$3,Calculations!S3&gt;=Input_Values!$D$11),IF(AND(Calculations!R3&lt;=Input_Values!$L$3,Calculations!R3&gt;=Input_Values!$F$11),Calculations!S3," ")," ")</f>
        <v>42.012999999999998</v>
      </c>
      <c r="T3" s="18">
        <f>IF(AND(Calculations!T3&lt;=Input_Values!$L$3,Calculations!T3&gt;=Input_Values!$F$11),IF(AND(Calculations!U3&lt;=Input_Values!$J$3,Calculations!U3&gt;=Input_Values!$D$11),Calculations!T3," ")," ")</f>
        <v>-79.177947368421044</v>
      </c>
      <c r="U3" s="18">
        <f>IF(AND(Calculations!U3&lt;=Input_Values!$J$3,Calculations!U3&gt;=Input_Values!$D$11),IF(AND(Calculations!T3&lt;=Input_Values!$L$3,Calculations!T3&gt;=Input_Values!$F$11),Calculations!U3," ")," ")</f>
        <v>42.012999999999998</v>
      </c>
      <c r="V3" s="18">
        <f>IF(AND(Calculations!V3&lt;=Input_Values!$L$3,Calculations!V3&gt;=Input_Values!$F$11),IF(AND(Calculations!W3&lt;=Input_Values!$J$3,Calculations!W3&gt;=Input_Values!$D$11),Calculations!V3," ")," ")</f>
        <v>-79.029052631578949</v>
      </c>
      <c r="W3" s="18">
        <f>IF(AND(Calculations!W3&lt;=Input_Values!$J$3,Calculations!W3&gt;=Input_Values!$D$11),IF(AND(Calculations!V3&lt;=Input_Values!$L$3,Calculations!V3&gt;=Input_Values!$F$11),Calculations!W3," ")," ")</f>
        <v>42.012999999999998</v>
      </c>
      <c r="X3" s="18">
        <f>IF(AND(Calculations!X3&lt;=Input_Values!$L$3,Calculations!X3&gt;=Input_Values!$F$11),IF(AND(Calculations!Y3&lt;=Input_Values!$J$3,Calculations!Y3&gt;=Input_Values!$D$11),Calculations!X3," ")," ")</f>
        <v>-78.88015789473684</v>
      </c>
      <c r="Y3" s="18">
        <f>IF(AND(Calculations!Y3&lt;=Input_Values!$J$3,Calculations!Y3&gt;=Input_Values!$D$11),IF(AND(Calculations!X3&lt;=Input_Values!$L$3,Calculations!X3&gt;=Input_Values!$F$11),Calculations!Y3," ")," ")</f>
        <v>42.012999999999998</v>
      </c>
      <c r="Z3" s="18">
        <f>IF(AND(Calculations!Z3&lt;=Input_Values!$L$3,Calculations!Z3&gt;=Input_Values!$F$11),IF(AND(Calculations!AA3&lt;=Input_Values!$J$3,Calculations!AA3&gt;=Input_Values!$D$11),Calculations!Z3," ")," ")</f>
        <v>-78.73126315789473</v>
      </c>
      <c r="AA3" s="18">
        <f>IF(AND(Calculations!AA3&lt;=Input_Values!$J$3,Calculations!AA3&gt;=Input_Values!$D$11),IF(AND(Calculations!Z3&lt;=Input_Values!$L$3,Calculations!Z3&gt;=Input_Values!$F$11),Calculations!AA3," ")," ")</f>
        <v>42.012999999999998</v>
      </c>
      <c r="AB3" s="18">
        <f>IF(AND(Calculations!AB3&lt;=Input_Values!$L$3,Calculations!AB3&gt;=Input_Values!$F$11),IF(AND(Calculations!AC3&lt;=Input_Values!$J$3,Calculations!AC3&gt;=Input_Values!$D$11),Calculations!AB3," ")," ")</f>
        <v>-78.582368421052621</v>
      </c>
      <c r="AC3" s="18">
        <f>IF(AND(Calculations!AC3&lt;=Input_Values!$J$3,Calculations!AC3&gt;=Input_Values!$D$11),IF(AND(Calculations!AB3&lt;=Input_Values!$L$3,Calculations!AB3&gt;=Input_Values!$F$11),Calculations!AC3," ")," ")</f>
        <v>42.012999999999998</v>
      </c>
      <c r="AD3" s="18">
        <f>IF(AND(Calculations!AD3&lt;=Input_Values!$L$3,Calculations!AD3&gt;=Input_Values!$F$11),IF(AND(Calculations!AE3&lt;=Input_Values!$J$3,Calculations!AE3&gt;=Input_Values!$D$11),Calculations!AD3," ")," ")</f>
        <v>-78.433473684210526</v>
      </c>
      <c r="AE3" s="18">
        <f>IF(AND(Calculations!AE3&lt;=Input_Values!$J$3,Calculations!AE3&gt;=Input_Values!$D$11),IF(AND(Calculations!AD3&lt;=Input_Values!$L$3,Calculations!AD3&gt;=Input_Values!$F$11),Calculations!AE3," ")," ")</f>
        <v>42.012999999999998</v>
      </c>
      <c r="AF3" s="18">
        <f>IF(AND(Calculations!AF3&lt;=Input_Values!$L$3,Calculations!AF3&gt;=Input_Values!$F$11),IF(AND(Calculations!AG3&lt;=Input_Values!$J$3,Calculations!AG3&gt;=Input_Values!$D$11),Calculations!AF3," ")," ")</f>
        <v>-78.284578947368416</v>
      </c>
      <c r="AG3" s="18">
        <f>IF(AND(Calculations!AG3&lt;=Input_Values!$J$3,Calculations!AG3&gt;=Input_Values!$D$11),IF(AND(Calculations!AF3&lt;=Input_Values!$L$3,Calculations!AF3&gt;=Input_Values!$F$11),Calculations!AG3," ")," ")</f>
        <v>42.012999999999998</v>
      </c>
      <c r="AH3" s="18">
        <f>IF(AND(Calculations!AH3&lt;=Input_Values!$L$3,Calculations!AH3&gt;=Input_Values!$F$11),IF(AND(Calculations!AI3&lt;=Input_Values!$J$3,Calculations!AI3&gt;=Input_Values!$D$11),Calculations!AH3," ")," ")</f>
        <v>-78.135684210526307</v>
      </c>
      <c r="AI3" s="18">
        <f>IF(AND(Calculations!AI3&lt;=Input_Values!$J$3,Calculations!AI3&gt;=Input_Values!$D$11),IF(AND(Calculations!AH3&lt;=Input_Values!$L$3,Calculations!AH3&gt;=Input_Values!$F$11),Calculations!AI3," ")," ")</f>
        <v>42.012999999999998</v>
      </c>
      <c r="AJ3" s="18">
        <f>IF(AND(Calculations!AJ3&lt;=Input_Values!$L$3,Calculations!AJ3&gt;=Input_Values!$F$11),IF(AND(Calculations!AK3&lt;=Input_Values!$J$3,Calculations!AK3&gt;=Input_Values!$D$11),Calculations!AJ3," ")," ")</f>
        <v>-77.986789473684198</v>
      </c>
      <c r="AK3" s="18">
        <f>IF(AND(Calculations!AK3&lt;=Input_Values!$J$3,Calculations!AK3&gt;=Input_Values!$D$11),IF(AND(Calculations!AJ3&lt;=Input_Values!$L$3,Calculations!AJ3&gt;=Input_Values!$F$11),Calculations!AK3," ")," ")</f>
        <v>42.012999999999998</v>
      </c>
      <c r="AL3" s="18">
        <f>IF(AND(Calculations!AL3&lt;=Input_Values!$L$3,Calculations!AL3&gt;=Input_Values!$F$11),IF(AND(Calculations!AM3&lt;=Input_Values!$J$3,Calculations!AM3&gt;=Input_Values!$D$11),Calculations!AL3," ")," ")</f>
        <v>-77.837894736842102</v>
      </c>
      <c r="AM3" s="18">
        <f>IF(AND(Calculations!AM3&lt;=Input_Values!$J$3,Calculations!AM3&gt;=Input_Values!$D$11),IF(AND(Calculations!AL3&lt;=Input_Values!$L$3,Calculations!AL3&gt;=Input_Values!$F$11),Calculations!AM3," ")," ")</f>
        <v>42.012999999999998</v>
      </c>
      <c r="AN3" s="18">
        <f>IF(AND(Calculations!AN3&lt;=Input_Values!$L$3,Calculations!AN3&gt;=Input_Values!$F$11),IF(AND(Calculations!AO3&lt;=Input_Values!$J$3,Calculations!AO3&gt;=Input_Values!$D$11),Calculations!AN3," ")," ")</f>
        <v>-77.688999999999993</v>
      </c>
      <c r="AO3" s="18">
        <f>IF(AND(Calculations!AO3&lt;=Input_Values!$J$3,Calculations!AO3&gt;=Input_Values!$D$11),IF(AND(Calculations!AN3&lt;=Input_Values!$L$3,Calculations!AN3&gt;=Input_Values!$F$11),Calculations!AO3," ")," ")</f>
        <v>42.012999999999998</v>
      </c>
    </row>
    <row r="4" spans="1:16384" x14ac:dyDescent="0.3">
      <c r="A4" s="19" t="s">
        <v>11</v>
      </c>
      <c r="B4" s="18">
        <f>IF(AND(Calculations!B4&lt;=Input_Values!$L$3,Calculations!B4&gt;=Input_Values!$F$11),IF(AND(Calculations!C4&lt;=Input_Values!$J$3,Calculations!C4&gt;=Input_Values!$D$11),Calculations!B4," ")," ")</f>
        <v>-80.518000000000001</v>
      </c>
      <c r="C4" s="18">
        <f>IF(AND(Calculations!C4&lt;=Input_Values!$J$3,Calculations!C4&gt;=Input_Values!$D$11),IF(AND(Calculations!B4&lt;=Input_Values!$L$3,Calculations!B4&gt;=Input_Values!$F$11),Calculations!C4," ")," ")</f>
        <v>41.89215789473684</v>
      </c>
      <c r="D4" s="18">
        <f>IF(AND(Calculations!D4&lt;=Input_Values!$L$3,Calculations!D4&gt;=Input_Values!$F$11),IF(AND(Calculations!E4&lt;=Input_Values!$J$3,Calculations!E4&gt;=Input_Values!$D$11),Calculations!D4," ")," ")</f>
        <v>-80.369105263157891</v>
      </c>
      <c r="E4" s="18">
        <f>IF(AND(Calculations!E4&lt;=Input_Values!$J$3,Calculations!E4&gt;=Input_Values!$D$11),IF(AND(Calculations!D4&lt;=Input_Values!$L$3,Calculations!D4&gt;=Input_Values!$F$11),Calculations!E4," ")," ")</f>
        <v>41.89215789473684</v>
      </c>
      <c r="F4" s="18">
        <f>IF(AND(Calculations!F4&lt;=Input_Values!$L$3,Calculations!F4&gt;=Input_Values!$F$11),IF(AND(Calculations!G4&lt;=Input_Values!$J$3,Calculations!G4&gt;=Input_Values!$D$11),Calculations!F4," ")," ")</f>
        <v>-80.220210526315796</v>
      </c>
      <c r="G4" s="18">
        <f>IF(AND(Calculations!G4&lt;=Input_Values!$J$3,Calculations!G4&gt;=Input_Values!$D$11),IF(AND(Calculations!F4&lt;=Input_Values!$L$3,Calculations!F4&gt;=Input_Values!$F$11),Calculations!G4," ")," ")</f>
        <v>41.89215789473684</v>
      </c>
      <c r="H4" s="18">
        <f>IF(AND(Calculations!H4&lt;=Input_Values!$L$3,Calculations!H4&gt;=Input_Values!$F$11),IF(AND(Calculations!I4&lt;=Input_Values!$J$3,Calculations!I4&gt;=Input_Values!$D$11),Calculations!H4," ")," ")</f>
        <v>-80.071315789473687</v>
      </c>
      <c r="I4" s="18">
        <f>IF(AND(Calculations!I4&lt;=Input_Values!$J$3,Calculations!I4&gt;=Input_Values!$D$11),IF(AND(Calculations!H4&lt;=Input_Values!$L$3,Calculations!H4&gt;=Input_Values!$F$11),Calculations!I4," ")," ")</f>
        <v>41.89215789473684</v>
      </c>
      <c r="J4" s="18">
        <f>IF(AND(Calculations!J4&lt;=Input_Values!$L$3,Calculations!J4&gt;=Input_Values!$F$11),IF(AND(Calculations!K4&lt;=Input_Values!$J$3,Calculations!K4&gt;=Input_Values!$D$11),Calculations!J4," ")," ")</f>
        <v>-79.922421052631577</v>
      </c>
      <c r="K4" s="18">
        <f>IF(AND(Calculations!K4&lt;=Input_Values!$J$3,Calculations!K4&gt;=Input_Values!$D$11),IF(AND(Calculations!J4&lt;=Input_Values!$L$3,Calculations!J4&gt;=Input_Values!$F$11),Calculations!K4," ")," ")</f>
        <v>41.89215789473684</v>
      </c>
      <c r="L4" s="18">
        <f>IF(AND(Calculations!L4&lt;=Input_Values!$L$3,Calculations!L4&gt;=Input_Values!$F$11),IF(AND(Calculations!M4&lt;=Input_Values!$J$3,Calculations!M4&gt;=Input_Values!$D$11),Calculations!L4," ")," ")</f>
        <v>-79.773526315789468</v>
      </c>
      <c r="M4" s="18">
        <f>IF(AND(Calculations!M4&lt;=Input_Values!$J$3,Calculations!M4&gt;=Input_Values!$D$11),IF(AND(Calculations!L4&lt;=Input_Values!$L$3,Calculations!L4&gt;=Input_Values!$F$11),Calculations!M4," ")," ")</f>
        <v>41.89215789473684</v>
      </c>
      <c r="N4" s="18">
        <f>IF(AND(Calculations!N4&lt;=Input_Values!$L$3,Calculations!N4&gt;=Input_Values!$F$11),IF(AND(Calculations!O4&lt;=Input_Values!$J$3,Calculations!O4&gt;=Input_Values!$D$11),Calculations!N4," ")," ")</f>
        <v>-79.624631578947373</v>
      </c>
      <c r="O4" s="18">
        <f>IF(AND(Calculations!O4&lt;=Input_Values!$J$3,Calculations!O4&gt;=Input_Values!$D$11),IF(AND(Calculations!N4&lt;=Input_Values!$L$3,Calculations!N4&gt;=Input_Values!$F$11),Calculations!O4," ")," ")</f>
        <v>41.89215789473684</v>
      </c>
      <c r="P4" s="18">
        <f>IF(AND(Calculations!P4&lt;=Input_Values!$L$3,Calculations!P4&gt;=Input_Values!$F$11),IF(AND(Calculations!Q4&lt;=Input_Values!$J$3,Calculations!Q4&gt;=Input_Values!$D$11),Calculations!P4," ")," ")</f>
        <v>-79.475736842105263</v>
      </c>
      <c r="Q4" s="18">
        <f>IF(AND(Calculations!Q4&lt;=Input_Values!$J$3,Calculations!Q4&gt;=Input_Values!$D$11),IF(AND(Calculations!P4&lt;=Input_Values!$L$3,Calculations!P4&gt;=Input_Values!$F$11),Calculations!Q4," ")," ")</f>
        <v>41.89215789473684</v>
      </c>
      <c r="R4" s="18">
        <f>IF(AND(Calculations!R4&lt;=Input_Values!$L$3,Calculations!R4&gt;=Input_Values!$F$11),IF(AND(Calculations!S4&lt;=Input_Values!$J$3,Calculations!S4&gt;=Input_Values!$D$11),Calculations!R4," ")," ")</f>
        <v>-79.326842105263154</v>
      </c>
      <c r="S4" s="18">
        <f>IF(AND(Calculations!S4&lt;=Input_Values!$J$3,Calculations!S4&gt;=Input_Values!$D$11),IF(AND(Calculations!R4&lt;=Input_Values!$L$3,Calculations!R4&gt;=Input_Values!$F$11),Calculations!S4," ")," ")</f>
        <v>41.89215789473684</v>
      </c>
      <c r="T4" s="18">
        <f>IF(AND(Calculations!T4&lt;=Input_Values!$L$3,Calculations!T4&gt;=Input_Values!$F$11),IF(AND(Calculations!U4&lt;=Input_Values!$J$3,Calculations!U4&gt;=Input_Values!$D$11),Calculations!T4," ")," ")</f>
        <v>-79.177947368421044</v>
      </c>
      <c r="U4" s="18">
        <f>IF(AND(Calculations!U4&lt;=Input_Values!$J$3,Calculations!U4&gt;=Input_Values!$D$11),IF(AND(Calculations!T4&lt;=Input_Values!$L$3,Calculations!T4&gt;=Input_Values!$F$11),Calculations!U4," ")," ")</f>
        <v>41.89215789473684</v>
      </c>
      <c r="V4" s="18">
        <f>IF(AND(Calculations!V4&lt;=Input_Values!$L$3,Calculations!V4&gt;=Input_Values!$F$11),IF(AND(Calculations!W4&lt;=Input_Values!$J$3,Calculations!W4&gt;=Input_Values!$D$11),Calculations!V4," ")," ")</f>
        <v>-79.029052631578949</v>
      </c>
      <c r="W4" s="18">
        <f>IF(AND(Calculations!W4&lt;=Input_Values!$J$3,Calculations!W4&gt;=Input_Values!$D$11),IF(AND(Calculations!V4&lt;=Input_Values!$L$3,Calculations!V4&gt;=Input_Values!$F$11),Calculations!W4," ")," ")</f>
        <v>41.89215789473684</v>
      </c>
      <c r="X4" s="18">
        <f>IF(AND(Calculations!X4&lt;=Input_Values!$L$3,Calculations!X4&gt;=Input_Values!$F$11),IF(AND(Calculations!Y4&lt;=Input_Values!$J$3,Calculations!Y4&gt;=Input_Values!$D$11),Calculations!X4," ")," ")</f>
        <v>-78.88015789473684</v>
      </c>
      <c r="Y4" s="18">
        <f>IF(AND(Calculations!Y4&lt;=Input_Values!$J$3,Calculations!Y4&gt;=Input_Values!$D$11),IF(AND(Calculations!X4&lt;=Input_Values!$L$3,Calculations!X4&gt;=Input_Values!$F$11),Calculations!Y4," ")," ")</f>
        <v>41.89215789473684</v>
      </c>
      <c r="Z4" s="18">
        <f>IF(AND(Calculations!Z4&lt;=Input_Values!$L$3,Calculations!Z4&gt;=Input_Values!$F$11),IF(AND(Calculations!AA4&lt;=Input_Values!$J$3,Calculations!AA4&gt;=Input_Values!$D$11),Calculations!Z4," ")," ")</f>
        <v>-78.73126315789473</v>
      </c>
      <c r="AA4" s="18">
        <f>IF(AND(Calculations!AA4&lt;=Input_Values!$J$3,Calculations!AA4&gt;=Input_Values!$D$11),IF(AND(Calculations!Z4&lt;=Input_Values!$L$3,Calculations!Z4&gt;=Input_Values!$F$11),Calculations!AA4," ")," ")</f>
        <v>41.89215789473684</v>
      </c>
      <c r="AB4" s="18">
        <f>IF(AND(Calculations!AB4&lt;=Input_Values!$L$3,Calculations!AB4&gt;=Input_Values!$F$11),IF(AND(Calculations!AC4&lt;=Input_Values!$J$3,Calculations!AC4&gt;=Input_Values!$D$11),Calculations!AB4," ")," ")</f>
        <v>-78.582368421052621</v>
      </c>
      <c r="AC4" s="18">
        <f>IF(AND(Calculations!AC4&lt;=Input_Values!$J$3,Calculations!AC4&gt;=Input_Values!$D$11),IF(AND(Calculations!AB4&lt;=Input_Values!$L$3,Calculations!AB4&gt;=Input_Values!$F$11),Calculations!AC4," ")," ")</f>
        <v>41.89215789473684</v>
      </c>
      <c r="AD4" s="18">
        <f>IF(AND(Calculations!AD4&lt;=Input_Values!$L$3,Calculations!AD4&gt;=Input_Values!$F$11),IF(AND(Calculations!AE4&lt;=Input_Values!$J$3,Calculations!AE4&gt;=Input_Values!$D$11),Calculations!AD4," ")," ")</f>
        <v>-78.433473684210526</v>
      </c>
      <c r="AE4" s="18">
        <f>IF(AND(Calculations!AE4&lt;=Input_Values!$J$3,Calculations!AE4&gt;=Input_Values!$D$11),IF(AND(Calculations!AD4&lt;=Input_Values!$L$3,Calculations!AD4&gt;=Input_Values!$F$11),Calculations!AE4," ")," ")</f>
        <v>41.89215789473684</v>
      </c>
      <c r="AF4" s="18">
        <f>IF(AND(Calculations!AF4&lt;=Input_Values!$L$3,Calculations!AF4&gt;=Input_Values!$F$11),IF(AND(Calculations!AG4&lt;=Input_Values!$J$3,Calculations!AG4&gt;=Input_Values!$D$11),Calculations!AF4," ")," ")</f>
        <v>-78.284578947368416</v>
      </c>
      <c r="AG4" s="18">
        <f>IF(AND(Calculations!AG4&lt;=Input_Values!$J$3,Calculations!AG4&gt;=Input_Values!$D$11),IF(AND(Calculations!AF4&lt;=Input_Values!$L$3,Calculations!AF4&gt;=Input_Values!$F$11),Calculations!AG4," ")," ")</f>
        <v>41.89215789473684</v>
      </c>
      <c r="AH4" s="18">
        <f>IF(AND(Calculations!AH4&lt;=Input_Values!$L$3,Calculations!AH4&gt;=Input_Values!$F$11),IF(AND(Calculations!AI4&lt;=Input_Values!$J$3,Calculations!AI4&gt;=Input_Values!$D$11),Calculations!AH4," ")," ")</f>
        <v>-78.135684210526307</v>
      </c>
      <c r="AI4" s="18">
        <f>IF(AND(Calculations!AI4&lt;=Input_Values!$J$3,Calculations!AI4&gt;=Input_Values!$D$11),IF(AND(Calculations!AH4&lt;=Input_Values!$L$3,Calculations!AH4&gt;=Input_Values!$F$11),Calculations!AI4," ")," ")</f>
        <v>41.89215789473684</v>
      </c>
      <c r="AJ4" s="18">
        <f>IF(AND(Calculations!AJ4&lt;=Input_Values!$L$3,Calculations!AJ4&gt;=Input_Values!$F$11),IF(AND(Calculations!AK4&lt;=Input_Values!$J$3,Calculations!AK4&gt;=Input_Values!$D$11),Calculations!AJ4," ")," ")</f>
        <v>-77.986789473684198</v>
      </c>
      <c r="AK4" s="18">
        <f>IF(AND(Calculations!AK4&lt;=Input_Values!$J$3,Calculations!AK4&gt;=Input_Values!$D$11),IF(AND(Calculations!AJ4&lt;=Input_Values!$L$3,Calculations!AJ4&gt;=Input_Values!$F$11),Calculations!AK4," ")," ")</f>
        <v>41.89215789473684</v>
      </c>
      <c r="AL4" s="18">
        <f>IF(AND(Calculations!AL4&lt;=Input_Values!$L$3,Calculations!AL4&gt;=Input_Values!$F$11),IF(AND(Calculations!AM4&lt;=Input_Values!$J$3,Calculations!AM4&gt;=Input_Values!$D$11),Calculations!AL4," ")," ")</f>
        <v>-77.837894736842102</v>
      </c>
      <c r="AM4" s="18">
        <f>IF(AND(Calculations!AM4&lt;=Input_Values!$J$3,Calculations!AM4&gt;=Input_Values!$D$11),IF(AND(Calculations!AL4&lt;=Input_Values!$L$3,Calculations!AL4&gt;=Input_Values!$F$11),Calculations!AM4," ")," ")</f>
        <v>41.89215789473684</v>
      </c>
      <c r="AN4" s="18">
        <f>IF(AND(Calculations!AN4&lt;=Input_Values!$L$3,Calculations!AN4&gt;=Input_Values!$F$11),IF(AND(Calculations!AO4&lt;=Input_Values!$J$3,Calculations!AO4&gt;=Input_Values!$D$11),Calculations!AN4," ")," ")</f>
        <v>-77.688999999999993</v>
      </c>
      <c r="AO4" s="18">
        <f>IF(AND(Calculations!AO4&lt;=Input_Values!$J$3,Calculations!AO4&gt;=Input_Values!$D$11),IF(AND(Calculations!AN4&lt;=Input_Values!$L$3,Calculations!AN4&gt;=Input_Values!$F$11),Calculations!AO4," ")," ")</f>
        <v>41.89215789473684</v>
      </c>
    </row>
    <row r="5" spans="1:16384" x14ac:dyDescent="0.3">
      <c r="A5" s="17" t="s">
        <v>32</v>
      </c>
      <c r="B5" s="18">
        <f>IF(AND(Calculations!B5&lt;=Input_Values!$L$3,Calculations!B5&gt;=Input_Values!$F$11),IF(AND(Calculations!C5&lt;=Input_Values!$J$3,Calculations!C5&gt;=Input_Values!$D$11),Calculations!B5," ")," ")</f>
        <v>-80.518000000000001</v>
      </c>
      <c r="C5" s="18">
        <f>IF(AND(Calculations!C5&lt;=Input_Values!$J$3,Calculations!C5&gt;=Input_Values!$D$11),IF(AND(Calculations!B5&lt;=Input_Values!$L$3,Calculations!B5&gt;=Input_Values!$F$11),Calculations!C5," ")," ")</f>
        <v>41.771315789473682</v>
      </c>
      <c r="D5" s="18">
        <f>IF(AND(Calculations!D5&lt;=Input_Values!$L$3,Calculations!D5&gt;=Input_Values!$F$11),IF(AND(Calculations!E5&lt;=Input_Values!$J$3,Calculations!E5&gt;=Input_Values!$D$11),Calculations!D5," ")," ")</f>
        <v>-80.369105263157891</v>
      </c>
      <c r="E5" s="18">
        <f>IF(AND(Calculations!E5&lt;=Input_Values!$J$3,Calculations!E5&gt;=Input_Values!$D$11),IF(AND(Calculations!D5&lt;=Input_Values!$L$3,Calculations!D5&gt;=Input_Values!$F$11),Calculations!E5," ")," ")</f>
        <v>41.771315789473682</v>
      </c>
      <c r="F5" s="18">
        <f>IF(AND(Calculations!F5&lt;=Input_Values!$L$3,Calculations!F5&gt;=Input_Values!$F$11),IF(AND(Calculations!G5&lt;=Input_Values!$J$3,Calculations!G5&gt;=Input_Values!$D$11),Calculations!F5," ")," ")</f>
        <v>-80.220210526315796</v>
      </c>
      <c r="G5" s="18">
        <f>IF(AND(Calculations!G5&lt;=Input_Values!$J$3,Calculations!G5&gt;=Input_Values!$D$11),IF(AND(Calculations!F5&lt;=Input_Values!$L$3,Calculations!F5&gt;=Input_Values!$F$11),Calculations!G5," ")," ")</f>
        <v>41.771315789473682</v>
      </c>
      <c r="H5" s="18">
        <f>IF(AND(Calculations!H5&lt;=Input_Values!$L$3,Calculations!H5&gt;=Input_Values!$F$11),IF(AND(Calculations!I5&lt;=Input_Values!$J$3,Calculations!I5&gt;=Input_Values!$D$11),Calculations!H5," ")," ")</f>
        <v>-80.071315789473687</v>
      </c>
      <c r="I5" s="18">
        <f>IF(AND(Calculations!I5&lt;=Input_Values!$J$3,Calculations!I5&gt;=Input_Values!$D$11),IF(AND(Calculations!H5&lt;=Input_Values!$L$3,Calculations!H5&gt;=Input_Values!$F$11),Calculations!I5," ")," ")</f>
        <v>41.771315789473682</v>
      </c>
      <c r="J5" s="18">
        <f>IF(AND(Calculations!J5&lt;=Input_Values!$L$3,Calculations!J5&gt;=Input_Values!$F$11),IF(AND(Calculations!K5&lt;=Input_Values!$J$3,Calculations!K5&gt;=Input_Values!$D$11),Calculations!J5," ")," ")</f>
        <v>-79.922421052631577</v>
      </c>
      <c r="K5" s="18">
        <f>IF(AND(Calculations!K5&lt;=Input_Values!$J$3,Calculations!K5&gt;=Input_Values!$D$11),IF(AND(Calculations!J5&lt;=Input_Values!$L$3,Calculations!J5&gt;=Input_Values!$F$11),Calculations!K5," ")," ")</f>
        <v>41.771315789473682</v>
      </c>
      <c r="L5" s="18">
        <f>IF(AND(Calculations!L5&lt;=Input_Values!$L$3,Calculations!L5&gt;=Input_Values!$F$11),IF(AND(Calculations!M5&lt;=Input_Values!$J$3,Calculations!M5&gt;=Input_Values!$D$11),Calculations!L5," ")," ")</f>
        <v>-79.773526315789468</v>
      </c>
      <c r="M5" s="18">
        <f>IF(AND(Calculations!M5&lt;=Input_Values!$J$3,Calculations!M5&gt;=Input_Values!$D$11),IF(AND(Calculations!L5&lt;=Input_Values!$L$3,Calculations!L5&gt;=Input_Values!$F$11),Calculations!M5," ")," ")</f>
        <v>41.771315789473682</v>
      </c>
      <c r="N5" s="18">
        <f>IF(AND(Calculations!N5&lt;=Input_Values!$L$3,Calculations!N5&gt;=Input_Values!$F$11),IF(AND(Calculations!O5&lt;=Input_Values!$J$3,Calculations!O5&gt;=Input_Values!$D$11),Calculations!N5," ")," ")</f>
        <v>-79.624631578947373</v>
      </c>
      <c r="O5" s="18">
        <f>IF(AND(Calculations!O5&lt;=Input_Values!$J$3,Calculations!O5&gt;=Input_Values!$D$11),IF(AND(Calculations!N5&lt;=Input_Values!$L$3,Calculations!N5&gt;=Input_Values!$F$11),Calculations!O5," ")," ")</f>
        <v>41.771315789473682</v>
      </c>
      <c r="P5" s="18">
        <f>IF(AND(Calculations!P5&lt;=Input_Values!$L$3,Calculations!P5&gt;=Input_Values!$F$11),IF(AND(Calculations!Q5&lt;=Input_Values!$J$3,Calculations!Q5&gt;=Input_Values!$D$11),Calculations!P5," ")," ")</f>
        <v>-79.475736842105263</v>
      </c>
      <c r="Q5" s="18">
        <f>IF(AND(Calculations!Q5&lt;=Input_Values!$J$3,Calculations!Q5&gt;=Input_Values!$D$11),IF(AND(Calculations!P5&lt;=Input_Values!$L$3,Calculations!P5&gt;=Input_Values!$F$11),Calculations!Q5," ")," ")</f>
        <v>41.771315789473682</v>
      </c>
      <c r="R5" s="18">
        <f>IF(AND(Calculations!R5&lt;=Input_Values!$L$3,Calculations!R5&gt;=Input_Values!$F$11),IF(AND(Calculations!S5&lt;=Input_Values!$J$3,Calculations!S5&gt;=Input_Values!$D$11),Calculations!R5," ")," ")</f>
        <v>-79.326842105263154</v>
      </c>
      <c r="S5" s="18">
        <f>IF(AND(Calculations!S5&lt;=Input_Values!$J$3,Calculations!S5&gt;=Input_Values!$D$11),IF(AND(Calculations!R5&lt;=Input_Values!$L$3,Calculations!R5&gt;=Input_Values!$F$11),Calculations!S5," ")," ")</f>
        <v>41.771315789473682</v>
      </c>
      <c r="T5" s="18">
        <f>IF(AND(Calculations!T5&lt;=Input_Values!$L$3,Calculations!T5&gt;=Input_Values!$F$11),IF(AND(Calculations!U5&lt;=Input_Values!$J$3,Calculations!U5&gt;=Input_Values!$D$11),Calculations!T5," ")," ")</f>
        <v>-79.177947368421044</v>
      </c>
      <c r="U5" s="18">
        <f>IF(AND(Calculations!U5&lt;=Input_Values!$J$3,Calculations!U5&gt;=Input_Values!$D$11),IF(AND(Calculations!T5&lt;=Input_Values!$L$3,Calculations!T5&gt;=Input_Values!$F$11),Calculations!U5," ")," ")</f>
        <v>41.771315789473682</v>
      </c>
      <c r="V5" s="18">
        <f>IF(AND(Calculations!V5&lt;=Input_Values!$L$3,Calculations!V5&gt;=Input_Values!$F$11),IF(AND(Calculations!W5&lt;=Input_Values!$J$3,Calculations!W5&gt;=Input_Values!$D$11),Calculations!V5," ")," ")</f>
        <v>-79.029052631578949</v>
      </c>
      <c r="W5" s="18">
        <f>IF(AND(Calculations!W5&lt;=Input_Values!$J$3,Calculations!W5&gt;=Input_Values!$D$11),IF(AND(Calculations!V5&lt;=Input_Values!$L$3,Calculations!V5&gt;=Input_Values!$F$11),Calculations!W5," ")," ")</f>
        <v>41.771315789473682</v>
      </c>
      <c r="X5" s="18">
        <f>IF(AND(Calculations!X5&lt;=Input_Values!$L$3,Calculations!X5&gt;=Input_Values!$F$11),IF(AND(Calculations!Y5&lt;=Input_Values!$J$3,Calculations!Y5&gt;=Input_Values!$D$11),Calculations!X5," ")," ")</f>
        <v>-78.88015789473684</v>
      </c>
      <c r="Y5" s="18">
        <f>IF(AND(Calculations!Y5&lt;=Input_Values!$J$3,Calculations!Y5&gt;=Input_Values!$D$11),IF(AND(Calculations!X5&lt;=Input_Values!$L$3,Calculations!X5&gt;=Input_Values!$F$11),Calculations!Y5," ")," ")</f>
        <v>41.771315789473682</v>
      </c>
      <c r="Z5" s="18">
        <f>IF(AND(Calculations!Z5&lt;=Input_Values!$L$3,Calculations!Z5&gt;=Input_Values!$F$11),IF(AND(Calculations!AA5&lt;=Input_Values!$J$3,Calculations!AA5&gt;=Input_Values!$D$11),Calculations!Z5," ")," ")</f>
        <v>-78.73126315789473</v>
      </c>
      <c r="AA5" s="18">
        <f>IF(AND(Calculations!AA5&lt;=Input_Values!$J$3,Calculations!AA5&gt;=Input_Values!$D$11),IF(AND(Calculations!Z5&lt;=Input_Values!$L$3,Calculations!Z5&gt;=Input_Values!$F$11),Calculations!AA5," ")," ")</f>
        <v>41.771315789473682</v>
      </c>
      <c r="AB5" s="18">
        <f>IF(AND(Calculations!AB5&lt;=Input_Values!$L$3,Calculations!AB5&gt;=Input_Values!$F$11),IF(AND(Calculations!AC5&lt;=Input_Values!$J$3,Calculations!AC5&gt;=Input_Values!$D$11),Calculations!AB5," ")," ")</f>
        <v>-78.582368421052621</v>
      </c>
      <c r="AC5" s="18">
        <f>IF(AND(Calculations!AC5&lt;=Input_Values!$J$3,Calculations!AC5&gt;=Input_Values!$D$11),IF(AND(Calculations!AB5&lt;=Input_Values!$L$3,Calculations!AB5&gt;=Input_Values!$F$11),Calculations!AC5," ")," ")</f>
        <v>41.771315789473682</v>
      </c>
      <c r="AD5" s="18">
        <f>IF(AND(Calculations!AD5&lt;=Input_Values!$L$3,Calculations!AD5&gt;=Input_Values!$F$11),IF(AND(Calculations!AE5&lt;=Input_Values!$J$3,Calculations!AE5&gt;=Input_Values!$D$11),Calculations!AD5," ")," ")</f>
        <v>-78.433473684210526</v>
      </c>
      <c r="AE5" s="18">
        <f>IF(AND(Calculations!AE5&lt;=Input_Values!$J$3,Calculations!AE5&gt;=Input_Values!$D$11),IF(AND(Calculations!AD5&lt;=Input_Values!$L$3,Calculations!AD5&gt;=Input_Values!$F$11),Calculations!AE5," ")," ")</f>
        <v>41.771315789473682</v>
      </c>
      <c r="AF5" s="18">
        <f>IF(AND(Calculations!AF5&lt;=Input_Values!$L$3,Calculations!AF5&gt;=Input_Values!$F$11),IF(AND(Calculations!AG5&lt;=Input_Values!$J$3,Calculations!AG5&gt;=Input_Values!$D$11),Calculations!AF5," ")," ")</f>
        <v>-78.284578947368416</v>
      </c>
      <c r="AG5" s="18">
        <f>IF(AND(Calculations!AG5&lt;=Input_Values!$J$3,Calculations!AG5&gt;=Input_Values!$D$11),IF(AND(Calculations!AF5&lt;=Input_Values!$L$3,Calculations!AF5&gt;=Input_Values!$F$11),Calculations!AG5," ")," ")</f>
        <v>41.771315789473682</v>
      </c>
      <c r="AH5" s="18">
        <f>IF(AND(Calculations!AH5&lt;=Input_Values!$L$3,Calculations!AH5&gt;=Input_Values!$F$11),IF(AND(Calculations!AI5&lt;=Input_Values!$J$3,Calculations!AI5&gt;=Input_Values!$D$11),Calculations!AH5," ")," ")</f>
        <v>-78.135684210526307</v>
      </c>
      <c r="AI5" s="18">
        <f>IF(AND(Calculations!AI5&lt;=Input_Values!$J$3,Calculations!AI5&gt;=Input_Values!$D$11),IF(AND(Calculations!AH5&lt;=Input_Values!$L$3,Calculations!AH5&gt;=Input_Values!$F$11),Calculations!AI5," ")," ")</f>
        <v>41.771315789473682</v>
      </c>
      <c r="AJ5" s="18">
        <f>IF(AND(Calculations!AJ5&lt;=Input_Values!$L$3,Calculations!AJ5&gt;=Input_Values!$F$11),IF(AND(Calculations!AK5&lt;=Input_Values!$J$3,Calculations!AK5&gt;=Input_Values!$D$11),Calculations!AJ5," ")," ")</f>
        <v>-77.986789473684198</v>
      </c>
      <c r="AK5" s="18">
        <f>IF(AND(Calculations!AK5&lt;=Input_Values!$J$3,Calculations!AK5&gt;=Input_Values!$D$11),IF(AND(Calculations!AJ5&lt;=Input_Values!$L$3,Calculations!AJ5&gt;=Input_Values!$F$11),Calculations!AK5," ")," ")</f>
        <v>41.771315789473682</v>
      </c>
      <c r="AL5" s="18">
        <f>IF(AND(Calculations!AL5&lt;=Input_Values!$L$3,Calculations!AL5&gt;=Input_Values!$F$11),IF(AND(Calculations!AM5&lt;=Input_Values!$J$3,Calculations!AM5&gt;=Input_Values!$D$11),Calculations!AL5," ")," ")</f>
        <v>-77.837894736842102</v>
      </c>
      <c r="AM5" s="18">
        <f>IF(AND(Calculations!AM5&lt;=Input_Values!$J$3,Calculations!AM5&gt;=Input_Values!$D$11),IF(AND(Calculations!AL5&lt;=Input_Values!$L$3,Calculations!AL5&gt;=Input_Values!$F$11),Calculations!AM5," ")," ")</f>
        <v>41.771315789473682</v>
      </c>
      <c r="AN5" s="18">
        <f>IF(AND(Calculations!AN5&lt;=Input_Values!$L$3,Calculations!AN5&gt;=Input_Values!$F$11),IF(AND(Calculations!AO5&lt;=Input_Values!$J$3,Calculations!AO5&gt;=Input_Values!$D$11),Calculations!AN5," ")," ")</f>
        <v>-77.688999999999993</v>
      </c>
      <c r="AO5" s="18">
        <f>IF(AND(Calculations!AO5&lt;=Input_Values!$J$3,Calculations!AO5&gt;=Input_Values!$D$11),IF(AND(Calculations!AN5&lt;=Input_Values!$L$3,Calculations!AN5&gt;=Input_Values!$F$11),Calculations!AO5," ")," ")</f>
        <v>41.771315789473682</v>
      </c>
    </row>
    <row r="6" spans="1:16384" x14ac:dyDescent="0.3">
      <c r="A6" s="19" t="s">
        <v>33</v>
      </c>
      <c r="B6" s="18">
        <f>IF(AND(Calculations!B6&lt;=Input_Values!$L$3,Calculations!B6&gt;=Input_Values!$F$11),IF(AND(Calculations!C6&lt;=Input_Values!$J$3,Calculations!C6&gt;=Input_Values!$D$11),Calculations!B6," ")," ")</f>
        <v>-80.518000000000001</v>
      </c>
      <c r="C6" s="18">
        <f>IF(AND(Calculations!C6&lt;=Input_Values!$J$3,Calculations!C6&gt;=Input_Values!$D$11),IF(AND(Calculations!B6&lt;=Input_Values!$L$3,Calculations!B6&gt;=Input_Values!$F$11),Calculations!C6," ")," ")</f>
        <v>41.650473684210525</v>
      </c>
      <c r="D6" s="18">
        <f>IF(AND(Calculations!D6&lt;=Input_Values!$L$3,Calculations!D6&gt;=Input_Values!$F$11),IF(AND(Calculations!E6&lt;=Input_Values!$J$3,Calculations!E6&gt;=Input_Values!$D$11),Calculations!D6," ")," ")</f>
        <v>-80.369105263157891</v>
      </c>
      <c r="E6" s="18">
        <f>IF(AND(Calculations!E6&lt;=Input_Values!$J$3,Calculations!E6&gt;=Input_Values!$D$11),IF(AND(Calculations!D6&lt;=Input_Values!$L$3,Calculations!D6&gt;=Input_Values!$F$11),Calculations!E6," ")," ")</f>
        <v>41.650473684210525</v>
      </c>
      <c r="F6" s="18">
        <f>IF(AND(Calculations!F6&lt;=Input_Values!$L$3,Calculations!F6&gt;=Input_Values!$F$11),IF(AND(Calculations!G6&lt;=Input_Values!$J$3,Calculations!G6&gt;=Input_Values!$D$11),Calculations!F6," ")," ")</f>
        <v>-80.220210526315796</v>
      </c>
      <c r="G6" s="18">
        <f>IF(AND(Calculations!G6&lt;=Input_Values!$J$3,Calculations!G6&gt;=Input_Values!$D$11),IF(AND(Calculations!F6&lt;=Input_Values!$L$3,Calculations!F6&gt;=Input_Values!$F$11),Calculations!G6," ")," ")</f>
        <v>41.650473684210525</v>
      </c>
      <c r="H6" s="18">
        <f>IF(AND(Calculations!H6&lt;=Input_Values!$L$3,Calculations!H6&gt;=Input_Values!$F$11),IF(AND(Calculations!I6&lt;=Input_Values!$J$3,Calculations!I6&gt;=Input_Values!$D$11),Calculations!H6," ")," ")</f>
        <v>-80.071315789473687</v>
      </c>
      <c r="I6" s="18">
        <f>IF(AND(Calculations!I6&lt;=Input_Values!$J$3,Calculations!I6&gt;=Input_Values!$D$11),IF(AND(Calculations!H6&lt;=Input_Values!$L$3,Calculations!H6&gt;=Input_Values!$F$11),Calculations!I6," ")," ")</f>
        <v>41.650473684210525</v>
      </c>
      <c r="J6" s="18">
        <f>IF(AND(Calculations!J6&lt;=Input_Values!$L$3,Calculations!J6&gt;=Input_Values!$F$11),IF(AND(Calculations!K6&lt;=Input_Values!$J$3,Calculations!K6&gt;=Input_Values!$D$11),Calculations!J6," ")," ")</f>
        <v>-79.922421052631577</v>
      </c>
      <c r="K6" s="18">
        <f>IF(AND(Calculations!K6&lt;=Input_Values!$J$3,Calculations!K6&gt;=Input_Values!$D$11),IF(AND(Calculations!J6&lt;=Input_Values!$L$3,Calculations!J6&gt;=Input_Values!$F$11),Calculations!K6," ")," ")</f>
        <v>41.650473684210525</v>
      </c>
      <c r="L6" s="18">
        <f>IF(AND(Calculations!L6&lt;=Input_Values!$L$3,Calculations!L6&gt;=Input_Values!$F$11),IF(AND(Calculations!M6&lt;=Input_Values!$J$3,Calculations!M6&gt;=Input_Values!$D$11),Calculations!L6," ")," ")</f>
        <v>-79.773526315789468</v>
      </c>
      <c r="M6" s="18">
        <f>IF(AND(Calculations!M6&lt;=Input_Values!$J$3,Calculations!M6&gt;=Input_Values!$D$11),IF(AND(Calculations!L6&lt;=Input_Values!$L$3,Calculations!L6&gt;=Input_Values!$F$11),Calculations!M6," ")," ")</f>
        <v>41.650473684210525</v>
      </c>
      <c r="N6" s="18">
        <f>IF(AND(Calculations!N6&lt;=Input_Values!$L$3,Calculations!N6&gt;=Input_Values!$F$11),IF(AND(Calculations!O6&lt;=Input_Values!$J$3,Calculations!O6&gt;=Input_Values!$D$11),Calculations!N6," ")," ")</f>
        <v>-79.624631578947373</v>
      </c>
      <c r="O6" s="18">
        <f>IF(AND(Calculations!O6&lt;=Input_Values!$J$3,Calculations!O6&gt;=Input_Values!$D$11),IF(AND(Calculations!N6&lt;=Input_Values!$L$3,Calculations!N6&gt;=Input_Values!$F$11),Calculations!O6," ")," ")</f>
        <v>41.650473684210525</v>
      </c>
      <c r="P6" s="18">
        <f>IF(AND(Calculations!P6&lt;=Input_Values!$L$3,Calculations!P6&gt;=Input_Values!$F$11),IF(AND(Calculations!Q6&lt;=Input_Values!$J$3,Calculations!Q6&gt;=Input_Values!$D$11),Calculations!P6," ")," ")</f>
        <v>-79.475736842105263</v>
      </c>
      <c r="Q6" s="18">
        <f>IF(AND(Calculations!Q6&lt;=Input_Values!$J$3,Calculations!Q6&gt;=Input_Values!$D$11),IF(AND(Calculations!P6&lt;=Input_Values!$L$3,Calculations!P6&gt;=Input_Values!$F$11),Calculations!Q6," ")," ")</f>
        <v>41.650473684210525</v>
      </c>
      <c r="R6" s="18">
        <f>IF(AND(Calculations!R6&lt;=Input_Values!$L$3,Calculations!R6&gt;=Input_Values!$F$11),IF(AND(Calculations!S6&lt;=Input_Values!$J$3,Calculations!S6&gt;=Input_Values!$D$11),Calculations!R6," ")," ")</f>
        <v>-79.326842105263154</v>
      </c>
      <c r="S6" s="18">
        <f>IF(AND(Calculations!S6&lt;=Input_Values!$J$3,Calculations!S6&gt;=Input_Values!$D$11),IF(AND(Calculations!R6&lt;=Input_Values!$L$3,Calculations!R6&gt;=Input_Values!$F$11),Calculations!S6," ")," ")</f>
        <v>41.650473684210525</v>
      </c>
      <c r="T6" s="18">
        <f>IF(AND(Calculations!T6&lt;=Input_Values!$L$3,Calculations!T6&gt;=Input_Values!$F$11),IF(AND(Calculations!U6&lt;=Input_Values!$J$3,Calculations!U6&gt;=Input_Values!$D$11),Calculations!T6," ")," ")</f>
        <v>-79.177947368421044</v>
      </c>
      <c r="U6" s="18">
        <f>IF(AND(Calculations!U6&lt;=Input_Values!$J$3,Calculations!U6&gt;=Input_Values!$D$11),IF(AND(Calculations!T6&lt;=Input_Values!$L$3,Calculations!T6&gt;=Input_Values!$F$11),Calculations!U6," ")," ")</f>
        <v>41.650473684210525</v>
      </c>
      <c r="V6" s="18">
        <f>IF(AND(Calculations!V6&lt;=Input_Values!$L$3,Calculations!V6&gt;=Input_Values!$F$11),IF(AND(Calculations!W6&lt;=Input_Values!$J$3,Calculations!W6&gt;=Input_Values!$D$11),Calculations!V6," ")," ")</f>
        <v>-79.029052631578949</v>
      </c>
      <c r="W6" s="18">
        <f>IF(AND(Calculations!W6&lt;=Input_Values!$J$3,Calculations!W6&gt;=Input_Values!$D$11),IF(AND(Calculations!V6&lt;=Input_Values!$L$3,Calculations!V6&gt;=Input_Values!$F$11),Calculations!W6," ")," ")</f>
        <v>41.650473684210525</v>
      </c>
      <c r="X6" s="18">
        <f>IF(AND(Calculations!X6&lt;=Input_Values!$L$3,Calculations!X6&gt;=Input_Values!$F$11),IF(AND(Calculations!Y6&lt;=Input_Values!$J$3,Calculations!Y6&gt;=Input_Values!$D$11),Calculations!X6," ")," ")</f>
        <v>-78.88015789473684</v>
      </c>
      <c r="Y6" s="18">
        <f>IF(AND(Calculations!Y6&lt;=Input_Values!$J$3,Calculations!Y6&gt;=Input_Values!$D$11),IF(AND(Calculations!X6&lt;=Input_Values!$L$3,Calculations!X6&gt;=Input_Values!$F$11),Calculations!Y6," ")," ")</f>
        <v>41.650473684210525</v>
      </c>
      <c r="Z6" s="18">
        <f>IF(AND(Calculations!Z6&lt;=Input_Values!$L$3,Calculations!Z6&gt;=Input_Values!$F$11),IF(AND(Calculations!AA6&lt;=Input_Values!$J$3,Calculations!AA6&gt;=Input_Values!$D$11),Calculations!Z6," ")," ")</f>
        <v>-78.73126315789473</v>
      </c>
      <c r="AA6" s="18">
        <f>IF(AND(Calculations!AA6&lt;=Input_Values!$J$3,Calculations!AA6&gt;=Input_Values!$D$11),IF(AND(Calculations!Z6&lt;=Input_Values!$L$3,Calculations!Z6&gt;=Input_Values!$F$11),Calculations!AA6," ")," ")</f>
        <v>41.650473684210525</v>
      </c>
      <c r="AB6" s="18">
        <f>IF(AND(Calculations!AB6&lt;=Input_Values!$L$3,Calculations!AB6&gt;=Input_Values!$F$11),IF(AND(Calculations!AC6&lt;=Input_Values!$J$3,Calculations!AC6&gt;=Input_Values!$D$11),Calculations!AB6," ")," ")</f>
        <v>-78.582368421052621</v>
      </c>
      <c r="AC6" s="18">
        <f>IF(AND(Calculations!AC6&lt;=Input_Values!$J$3,Calculations!AC6&gt;=Input_Values!$D$11),IF(AND(Calculations!AB6&lt;=Input_Values!$L$3,Calculations!AB6&gt;=Input_Values!$F$11),Calculations!AC6," ")," ")</f>
        <v>41.650473684210525</v>
      </c>
      <c r="AD6" s="18">
        <f>IF(AND(Calculations!AD6&lt;=Input_Values!$L$3,Calculations!AD6&gt;=Input_Values!$F$11),IF(AND(Calculations!AE6&lt;=Input_Values!$J$3,Calculations!AE6&gt;=Input_Values!$D$11),Calculations!AD6," ")," ")</f>
        <v>-78.433473684210526</v>
      </c>
      <c r="AE6" s="18">
        <f>IF(AND(Calculations!AE6&lt;=Input_Values!$J$3,Calculations!AE6&gt;=Input_Values!$D$11),IF(AND(Calculations!AD6&lt;=Input_Values!$L$3,Calculations!AD6&gt;=Input_Values!$F$11),Calculations!AE6," ")," ")</f>
        <v>41.650473684210525</v>
      </c>
      <c r="AF6" s="18">
        <f>IF(AND(Calculations!AF6&lt;=Input_Values!$L$3,Calculations!AF6&gt;=Input_Values!$F$11),IF(AND(Calculations!AG6&lt;=Input_Values!$J$3,Calculations!AG6&gt;=Input_Values!$D$11),Calculations!AF6," ")," ")</f>
        <v>-78.284578947368416</v>
      </c>
      <c r="AG6" s="18">
        <f>IF(AND(Calculations!AG6&lt;=Input_Values!$J$3,Calculations!AG6&gt;=Input_Values!$D$11),IF(AND(Calculations!AF6&lt;=Input_Values!$L$3,Calculations!AF6&gt;=Input_Values!$F$11),Calculations!AG6," ")," ")</f>
        <v>41.650473684210525</v>
      </c>
      <c r="AH6" s="18">
        <f>IF(AND(Calculations!AH6&lt;=Input_Values!$L$3,Calculations!AH6&gt;=Input_Values!$F$11),IF(AND(Calculations!AI6&lt;=Input_Values!$J$3,Calculations!AI6&gt;=Input_Values!$D$11),Calculations!AH6," ")," ")</f>
        <v>-78.135684210526307</v>
      </c>
      <c r="AI6" s="18">
        <f>IF(AND(Calculations!AI6&lt;=Input_Values!$J$3,Calculations!AI6&gt;=Input_Values!$D$11),IF(AND(Calculations!AH6&lt;=Input_Values!$L$3,Calculations!AH6&gt;=Input_Values!$F$11),Calculations!AI6," ")," ")</f>
        <v>41.650473684210525</v>
      </c>
      <c r="AJ6" s="18">
        <f>IF(AND(Calculations!AJ6&lt;=Input_Values!$L$3,Calculations!AJ6&gt;=Input_Values!$F$11),IF(AND(Calculations!AK6&lt;=Input_Values!$J$3,Calculations!AK6&gt;=Input_Values!$D$11),Calculations!AJ6," ")," ")</f>
        <v>-77.986789473684198</v>
      </c>
      <c r="AK6" s="18">
        <f>IF(AND(Calculations!AK6&lt;=Input_Values!$J$3,Calculations!AK6&gt;=Input_Values!$D$11),IF(AND(Calculations!AJ6&lt;=Input_Values!$L$3,Calculations!AJ6&gt;=Input_Values!$F$11),Calculations!AK6," ")," ")</f>
        <v>41.650473684210525</v>
      </c>
      <c r="AL6" s="18">
        <f>IF(AND(Calculations!AL6&lt;=Input_Values!$L$3,Calculations!AL6&gt;=Input_Values!$F$11),IF(AND(Calculations!AM6&lt;=Input_Values!$J$3,Calculations!AM6&gt;=Input_Values!$D$11),Calculations!AL6," ")," ")</f>
        <v>-77.837894736842102</v>
      </c>
      <c r="AM6" s="18">
        <f>IF(AND(Calculations!AM6&lt;=Input_Values!$J$3,Calculations!AM6&gt;=Input_Values!$D$11),IF(AND(Calculations!AL6&lt;=Input_Values!$L$3,Calculations!AL6&gt;=Input_Values!$F$11),Calculations!AM6," ")," ")</f>
        <v>41.650473684210525</v>
      </c>
      <c r="AN6" s="18">
        <f>IF(AND(Calculations!AN6&lt;=Input_Values!$L$3,Calculations!AN6&gt;=Input_Values!$F$11),IF(AND(Calculations!AO6&lt;=Input_Values!$J$3,Calculations!AO6&gt;=Input_Values!$D$11),Calculations!AN6," ")," ")</f>
        <v>-77.688999999999993</v>
      </c>
      <c r="AO6" s="18">
        <f>IF(AND(Calculations!AO6&lt;=Input_Values!$J$3,Calculations!AO6&gt;=Input_Values!$D$11),IF(AND(Calculations!AN6&lt;=Input_Values!$L$3,Calculations!AN6&gt;=Input_Values!$F$11),Calculations!AO6," ")," ")</f>
        <v>41.650473684210525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pans="1:16384" x14ac:dyDescent="0.3">
      <c r="A7" s="17" t="s">
        <v>34</v>
      </c>
      <c r="B7" s="18">
        <f>IF(AND(Calculations!B7&lt;=Input_Values!$L$3,Calculations!B7&gt;=Input_Values!$F$11),IF(AND(Calculations!C7&lt;=Input_Values!$J$3,Calculations!C7&gt;=Input_Values!$D$11),Calculations!B7," ")," ")</f>
        <v>-80.518000000000001</v>
      </c>
      <c r="C7" s="18">
        <f>IF(AND(Calculations!C7&lt;=Input_Values!$J$3,Calculations!C7&gt;=Input_Values!$D$11),IF(AND(Calculations!B7&lt;=Input_Values!$L$3,Calculations!B7&gt;=Input_Values!$F$11),Calculations!C7," ")," ")</f>
        <v>41.529631578947367</v>
      </c>
      <c r="D7" s="18">
        <f>IF(AND(Calculations!D7&lt;=Input_Values!$L$3,Calculations!D7&gt;=Input_Values!$F$11),IF(AND(Calculations!E7&lt;=Input_Values!$J$3,Calculations!E7&gt;=Input_Values!$D$11),Calculations!D7," ")," ")</f>
        <v>-80.369105263157891</v>
      </c>
      <c r="E7" s="18">
        <f>IF(AND(Calculations!E7&lt;=Input_Values!$J$3,Calculations!E7&gt;=Input_Values!$D$11),IF(AND(Calculations!D7&lt;=Input_Values!$L$3,Calculations!D7&gt;=Input_Values!$F$11),Calculations!E7," ")," ")</f>
        <v>41.529631578947367</v>
      </c>
      <c r="F7" s="18">
        <f>IF(AND(Calculations!F7&lt;=Input_Values!$L$3,Calculations!F7&gt;=Input_Values!$F$11),IF(AND(Calculations!G7&lt;=Input_Values!$J$3,Calculations!G7&gt;=Input_Values!$D$11),Calculations!F7," ")," ")</f>
        <v>-80.220210526315796</v>
      </c>
      <c r="G7" s="18">
        <f>IF(AND(Calculations!G7&lt;=Input_Values!$J$3,Calculations!G7&gt;=Input_Values!$D$11),IF(AND(Calculations!F7&lt;=Input_Values!$L$3,Calculations!F7&gt;=Input_Values!$F$11),Calculations!G7," ")," ")</f>
        <v>41.529631578947367</v>
      </c>
      <c r="H7" s="18">
        <f>IF(AND(Calculations!H7&lt;=Input_Values!$L$3,Calculations!H7&gt;=Input_Values!$F$11),IF(AND(Calculations!I7&lt;=Input_Values!$J$3,Calculations!I7&gt;=Input_Values!$D$11),Calculations!H7," ")," ")</f>
        <v>-80.071315789473687</v>
      </c>
      <c r="I7" s="18">
        <f>IF(AND(Calculations!I7&lt;=Input_Values!$J$3,Calculations!I7&gt;=Input_Values!$D$11),IF(AND(Calculations!H7&lt;=Input_Values!$L$3,Calculations!H7&gt;=Input_Values!$F$11),Calculations!I7," ")," ")</f>
        <v>41.529631578947367</v>
      </c>
      <c r="J7" s="18">
        <f>IF(AND(Calculations!J7&lt;=Input_Values!$L$3,Calculations!J7&gt;=Input_Values!$F$11),IF(AND(Calculations!K7&lt;=Input_Values!$J$3,Calculations!K7&gt;=Input_Values!$D$11),Calculations!J7," ")," ")</f>
        <v>-79.922421052631577</v>
      </c>
      <c r="K7" s="18">
        <f>IF(AND(Calculations!K7&lt;=Input_Values!$J$3,Calculations!K7&gt;=Input_Values!$D$11),IF(AND(Calculations!J7&lt;=Input_Values!$L$3,Calculations!J7&gt;=Input_Values!$F$11),Calculations!K7," ")," ")</f>
        <v>41.529631578947367</v>
      </c>
      <c r="L7" s="18">
        <f>IF(AND(Calculations!L7&lt;=Input_Values!$L$3,Calculations!L7&gt;=Input_Values!$F$11),IF(AND(Calculations!M7&lt;=Input_Values!$J$3,Calculations!M7&gt;=Input_Values!$D$11),Calculations!L7," ")," ")</f>
        <v>-79.773526315789468</v>
      </c>
      <c r="M7" s="18">
        <f>IF(AND(Calculations!M7&lt;=Input_Values!$J$3,Calculations!M7&gt;=Input_Values!$D$11),IF(AND(Calculations!L7&lt;=Input_Values!$L$3,Calculations!L7&gt;=Input_Values!$F$11),Calculations!M7," ")," ")</f>
        <v>41.529631578947367</v>
      </c>
      <c r="N7" s="18">
        <f>IF(AND(Calculations!N7&lt;=Input_Values!$L$3,Calculations!N7&gt;=Input_Values!$F$11),IF(AND(Calculations!O7&lt;=Input_Values!$J$3,Calculations!O7&gt;=Input_Values!$D$11),Calculations!N7," ")," ")</f>
        <v>-79.624631578947373</v>
      </c>
      <c r="O7" s="18">
        <f>IF(AND(Calculations!O7&lt;=Input_Values!$J$3,Calculations!O7&gt;=Input_Values!$D$11),IF(AND(Calculations!N7&lt;=Input_Values!$L$3,Calculations!N7&gt;=Input_Values!$F$11),Calculations!O7," ")," ")</f>
        <v>41.529631578947367</v>
      </c>
      <c r="P7" s="18">
        <f>IF(AND(Calculations!P7&lt;=Input_Values!$L$3,Calculations!P7&gt;=Input_Values!$F$11),IF(AND(Calculations!Q7&lt;=Input_Values!$J$3,Calculations!Q7&gt;=Input_Values!$D$11),Calculations!P7," ")," ")</f>
        <v>-79.475736842105263</v>
      </c>
      <c r="Q7" s="18">
        <f>IF(AND(Calculations!Q7&lt;=Input_Values!$J$3,Calculations!Q7&gt;=Input_Values!$D$11),IF(AND(Calculations!P7&lt;=Input_Values!$L$3,Calculations!P7&gt;=Input_Values!$F$11),Calculations!Q7," ")," ")</f>
        <v>41.529631578947367</v>
      </c>
      <c r="R7" s="18">
        <f>IF(AND(Calculations!R7&lt;=Input_Values!$L$3,Calculations!R7&gt;=Input_Values!$F$11),IF(AND(Calculations!S7&lt;=Input_Values!$J$3,Calculations!S7&gt;=Input_Values!$D$11),Calculations!R7," ")," ")</f>
        <v>-79.326842105263154</v>
      </c>
      <c r="S7" s="18">
        <f>IF(AND(Calculations!S7&lt;=Input_Values!$J$3,Calculations!S7&gt;=Input_Values!$D$11),IF(AND(Calculations!R7&lt;=Input_Values!$L$3,Calculations!R7&gt;=Input_Values!$F$11),Calculations!S7," ")," ")</f>
        <v>41.529631578947367</v>
      </c>
      <c r="T7" s="18">
        <f>IF(AND(Calculations!T7&lt;=Input_Values!$L$3,Calculations!T7&gt;=Input_Values!$F$11),IF(AND(Calculations!U7&lt;=Input_Values!$J$3,Calculations!U7&gt;=Input_Values!$D$11),Calculations!T7," ")," ")</f>
        <v>-79.177947368421044</v>
      </c>
      <c r="U7" s="18">
        <f>IF(AND(Calculations!U7&lt;=Input_Values!$J$3,Calculations!U7&gt;=Input_Values!$D$11),IF(AND(Calculations!T7&lt;=Input_Values!$L$3,Calculations!T7&gt;=Input_Values!$F$11),Calculations!U7," ")," ")</f>
        <v>41.529631578947367</v>
      </c>
      <c r="V7" s="18">
        <f>IF(AND(Calculations!V7&lt;=Input_Values!$L$3,Calculations!V7&gt;=Input_Values!$F$11),IF(AND(Calculations!W7&lt;=Input_Values!$J$3,Calculations!W7&gt;=Input_Values!$D$11),Calculations!V7," ")," ")</f>
        <v>-79.029052631578949</v>
      </c>
      <c r="W7" s="18">
        <f>IF(AND(Calculations!W7&lt;=Input_Values!$J$3,Calculations!W7&gt;=Input_Values!$D$11),IF(AND(Calculations!V7&lt;=Input_Values!$L$3,Calculations!V7&gt;=Input_Values!$F$11),Calculations!W7," ")," ")</f>
        <v>41.529631578947367</v>
      </c>
      <c r="X7" s="18">
        <f>IF(AND(Calculations!X7&lt;=Input_Values!$L$3,Calculations!X7&gt;=Input_Values!$F$11),IF(AND(Calculations!Y7&lt;=Input_Values!$J$3,Calculations!Y7&gt;=Input_Values!$D$11),Calculations!X7," ")," ")</f>
        <v>-78.88015789473684</v>
      </c>
      <c r="Y7" s="18">
        <f>IF(AND(Calculations!Y7&lt;=Input_Values!$J$3,Calculations!Y7&gt;=Input_Values!$D$11),IF(AND(Calculations!X7&lt;=Input_Values!$L$3,Calculations!X7&gt;=Input_Values!$F$11),Calculations!Y7," ")," ")</f>
        <v>41.529631578947367</v>
      </c>
      <c r="Z7" s="18">
        <f>IF(AND(Calculations!Z7&lt;=Input_Values!$L$3,Calculations!Z7&gt;=Input_Values!$F$11),IF(AND(Calculations!AA7&lt;=Input_Values!$J$3,Calculations!AA7&gt;=Input_Values!$D$11),Calculations!Z7," ")," ")</f>
        <v>-78.73126315789473</v>
      </c>
      <c r="AA7" s="18">
        <f>IF(AND(Calculations!AA7&lt;=Input_Values!$J$3,Calculations!AA7&gt;=Input_Values!$D$11),IF(AND(Calculations!Z7&lt;=Input_Values!$L$3,Calculations!Z7&gt;=Input_Values!$F$11),Calculations!AA7," ")," ")</f>
        <v>41.529631578947367</v>
      </c>
      <c r="AB7" s="18">
        <f>IF(AND(Calculations!AB7&lt;=Input_Values!$L$3,Calculations!AB7&gt;=Input_Values!$F$11),IF(AND(Calculations!AC7&lt;=Input_Values!$J$3,Calculations!AC7&gt;=Input_Values!$D$11),Calculations!AB7," ")," ")</f>
        <v>-78.582368421052621</v>
      </c>
      <c r="AC7" s="18">
        <f>IF(AND(Calculations!AC7&lt;=Input_Values!$J$3,Calculations!AC7&gt;=Input_Values!$D$11),IF(AND(Calculations!AB7&lt;=Input_Values!$L$3,Calculations!AB7&gt;=Input_Values!$F$11),Calculations!AC7," ")," ")</f>
        <v>41.529631578947367</v>
      </c>
      <c r="AD7" s="18">
        <f>IF(AND(Calculations!AD7&lt;=Input_Values!$L$3,Calculations!AD7&gt;=Input_Values!$F$11),IF(AND(Calculations!AE7&lt;=Input_Values!$J$3,Calculations!AE7&gt;=Input_Values!$D$11),Calculations!AD7," ")," ")</f>
        <v>-78.433473684210526</v>
      </c>
      <c r="AE7" s="18">
        <f>IF(AND(Calculations!AE7&lt;=Input_Values!$J$3,Calculations!AE7&gt;=Input_Values!$D$11),IF(AND(Calculations!AD7&lt;=Input_Values!$L$3,Calculations!AD7&gt;=Input_Values!$F$11),Calculations!AE7," ")," ")</f>
        <v>41.529631578947367</v>
      </c>
      <c r="AF7" s="18">
        <f>IF(AND(Calculations!AF7&lt;=Input_Values!$L$3,Calculations!AF7&gt;=Input_Values!$F$11),IF(AND(Calculations!AG7&lt;=Input_Values!$J$3,Calculations!AG7&gt;=Input_Values!$D$11),Calculations!AF7," ")," ")</f>
        <v>-78.284578947368416</v>
      </c>
      <c r="AG7" s="18">
        <f>IF(AND(Calculations!AG7&lt;=Input_Values!$J$3,Calculations!AG7&gt;=Input_Values!$D$11),IF(AND(Calculations!AF7&lt;=Input_Values!$L$3,Calculations!AF7&gt;=Input_Values!$F$11),Calculations!AG7," ")," ")</f>
        <v>41.529631578947367</v>
      </c>
      <c r="AH7" s="18">
        <f>IF(AND(Calculations!AH7&lt;=Input_Values!$L$3,Calculations!AH7&gt;=Input_Values!$F$11),IF(AND(Calculations!AI7&lt;=Input_Values!$J$3,Calculations!AI7&gt;=Input_Values!$D$11),Calculations!AH7," ")," ")</f>
        <v>-78.135684210526307</v>
      </c>
      <c r="AI7" s="18">
        <f>IF(AND(Calculations!AI7&lt;=Input_Values!$J$3,Calculations!AI7&gt;=Input_Values!$D$11),IF(AND(Calculations!AH7&lt;=Input_Values!$L$3,Calculations!AH7&gt;=Input_Values!$F$11),Calculations!AI7," ")," ")</f>
        <v>41.529631578947367</v>
      </c>
      <c r="AJ7" s="18">
        <f>IF(AND(Calculations!AJ7&lt;=Input_Values!$L$3,Calculations!AJ7&gt;=Input_Values!$F$11),IF(AND(Calculations!AK7&lt;=Input_Values!$J$3,Calculations!AK7&gt;=Input_Values!$D$11),Calculations!AJ7," ")," ")</f>
        <v>-77.986789473684198</v>
      </c>
      <c r="AK7" s="18">
        <f>IF(AND(Calculations!AK7&lt;=Input_Values!$J$3,Calculations!AK7&gt;=Input_Values!$D$11),IF(AND(Calculations!AJ7&lt;=Input_Values!$L$3,Calculations!AJ7&gt;=Input_Values!$F$11),Calculations!AK7," ")," ")</f>
        <v>41.529631578947367</v>
      </c>
      <c r="AL7" s="18">
        <f>IF(AND(Calculations!AL7&lt;=Input_Values!$L$3,Calculations!AL7&gt;=Input_Values!$F$11),IF(AND(Calculations!AM7&lt;=Input_Values!$J$3,Calculations!AM7&gt;=Input_Values!$D$11),Calculations!AL7," ")," ")</f>
        <v>-77.837894736842102</v>
      </c>
      <c r="AM7" s="18">
        <f>IF(AND(Calculations!AM7&lt;=Input_Values!$J$3,Calculations!AM7&gt;=Input_Values!$D$11),IF(AND(Calculations!AL7&lt;=Input_Values!$L$3,Calculations!AL7&gt;=Input_Values!$F$11),Calculations!AM7," ")," ")</f>
        <v>41.529631578947367</v>
      </c>
      <c r="AN7" s="18">
        <f>IF(AND(Calculations!AN7&lt;=Input_Values!$L$3,Calculations!AN7&gt;=Input_Values!$F$11),IF(AND(Calculations!AO7&lt;=Input_Values!$J$3,Calculations!AO7&gt;=Input_Values!$D$11),Calculations!AN7," ")," ")</f>
        <v>-77.688999999999993</v>
      </c>
      <c r="AO7" s="18">
        <f>IF(AND(Calculations!AO7&lt;=Input_Values!$J$3,Calculations!AO7&gt;=Input_Values!$D$11),IF(AND(Calculations!AN7&lt;=Input_Values!$L$3,Calculations!AN7&gt;=Input_Values!$F$11),Calculations!AO7," ")," ")</f>
        <v>41.529631578947367</v>
      </c>
    </row>
    <row r="8" spans="1:16384" s="19" customFormat="1" x14ac:dyDescent="0.3">
      <c r="A8" s="19" t="s">
        <v>35</v>
      </c>
      <c r="B8" s="18">
        <f>IF(AND(Calculations!B8&lt;=Input_Values!$L$3,Calculations!B8&gt;=Input_Values!$F$11),IF(AND(Calculations!C8&lt;=Input_Values!$J$3,Calculations!C8&gt;=Input_Values!$D$11),Calculations!B8," ")," ")</f>
        <v>-80.518000000000001</v>
      </c>
      <c r="C8" s="18">
        <f>IF(AND(Calculations!C8&lt;=Input_Values!$J$3,Calculations!C8&gt;=Input_Values!$D$11),IF(AND(Calculations!B8&lt;=Input_Values!$L$3,Calculations!B8&gt;=Input_Values!$F$11),Calculations!C8," ")," ")</f>
        <v>41.408789473684209</v>
      </c>
      <c r="D8" s="18">
        <f>IF(AND(Calculations!D8&lt;=Input_Values!$L$3,Calculations!D8&gt;=Input_Values!$F$11),IF(AND(Calculations!E8&lt;=Input_Values!$J$3,Calculations!E8&gt;=Input_Values!$D$11),Calculations!D8," ")," ")</f>
        <v>-80.369105263157891</v>
      </c>
      <c r="E8" s="18">
        <f>IF(AND(Calculations!E8&lt;=Input_Values!$J$3,Calculations!E8&gt;=Input_Values!$D$11),IF(AND(Calculations!D8&lt;=Input_Values!$L$3,Calculations!D8&gt;=Input_Values!$F$11),Calculations!E8," ")," ")</f>
        <v>41.408789473684209</v>
      </c>
      <c r="F8" s="18">
        <f>IF(AND(Calculations!F8&lt;=Input_Values!$L$3,Calculations!F8&gt;=Input_Values!$F$11),IF(AND(Calculations!G8&lt;=Input_Values!$J$3,Calculations!G8&gt;=Input_Values!$D$11),Calculations!F8," ")," ")</f>
        <v>-80.220210526315796</v>
      </c>
      <c r="G8" s="18">
        <f>IF(AND(Calculations!G8&lt;=Input_Values!$J$3,Calculations!G8&gt;=Input_Values!$D$11),IF(AND(Calculations!F8&lt;=Input_Values!$L$3,Calculations!F8&gt;=Input_Values!$F$11),Calculations!G8," ")," ")</f>
        <v>41.408789473684209</v>
      </c>
      <c r="H8" s="18">
        <f>IF(AND(Calculations!H8&lt;=Input_Values!$L$3,Calculations!H8&gt;=Input_Values!$F$11),IF(AND(Calculations!I8&lt;=Input_Values!$J$3,Calculations!I8&gt;=Input_Values!$D$11),Calculations!H8," ")," ")</f>
        <v>-80.071315789473687</v>
      </c>
      <c r="I8" s="18">
        <f>IF(AND(Calculations!I8&lt;=Input_Values!$J$3,Calculations!I8&gt;=Input_Values!$D$11),IF(AND(Calculations!H8&lt;=Input_Values!$L$3,Calculations!H8&gt;=Input_Values!$F$11),Calculations!I8," ")," ")</f>
        <v>41.408789473684209</v>
      </c>
      <c r="J8" s="18">
        <f>IF(AND(Calculations!J8&lt;=Input_Values!$L$3,Calculations!J8&gt;=Input_Values!$F$11),IF(AND(Calculations!K8&lt;=Input_Values!$J$3,Calculations!K8&gt;=Input_Values!$D$11),Calculations!J8," ")," ")</f>
        <v>-79.922421052631577</v>
      </c>
      <c r="K8" s="18">
        <f>IF(AND(Calculations!K8&lt;=Input_Values!$J$3,Calculations!K8&gt;=Input_Values!$D$11),IF(AND(Calculations!J8&lt;=Input_Values!$L$3,Calculations!J8&gt;=Input_Values!$F$11),Calculations!K8," ")," ")</f>
        <v>41.408789473684209</v>
      </c>
      <c r="L8" s="18">
        <f>IF(AND(Calculations!L8&lt;=Input_Values!$L$3,Calculations!L8&gt;=Input_Values!$F$11),IF(AND(Calculations!M8&lt;=Input_Values!$J$3,Calculations!M8&gt;=Input_Values!$D$11),Calculations!L8," ")," ")</f>
        <v>-79.773526315789468</v>
      </c>
      <c r="M8" s="18">
        <f>IF(AND(Calculations!M8&lt;=Input_Values!$J$3,Calculations!M8&gt;=Input_Values!$D$11),IF(AND(Calculations!L8&lt;=Input_Values!$L$3,Calculations!L8&gt;=Input_Values!$F$11),Calculations!M8," ")," ")</f>
        <v>41.408789473684209</v>
      </c>
      <c r="N8" s="18">
        <f>IF(AND(Calculations!N8&lt;=Input_Values!$L$3,Calculations!N8&gt;=Input_Values!$F$11),IF(AND(Calculations!O8&lt;=Input_Values!$J$3,Calculations!O8&gt;=Input_Values!$D$11),Calculations!N8," ")," ")</f>
        <v>-79.624631578947373</v>
      </c>
      <c r="O8" s="18">
        <f>IF(AND(Calculations!O8&lt;=Input_Values!$J$3,Calculations!O8&gt;=Input_Values!$D$11),IF(AND(Calculations!N8&lt;=Input_Values!$L$3,Calculations!N8&gt;=Input_Values!$F$11),Calculations!O8," ")," ")</f>
        <v>41.408789473684209</v>
      </c>
      <c r="P8" s="18">
        <f>IF(AND(Calculations!P8&lt;=Input_Values!$L$3,Calculations!P8&gt;=Input_Values!$F$11),IF(AND(Calculations!Q8&lt;=Input_Values!$J$3,Calculations!Q8&gt;=Input_Values!$D$11),Calculations!P8," ")," ")</f>
        <v>-79.475736842105263</v>
      </c>
      <c r="Q8" s="18">
        <f>IF(AND(Calculations!Q8&lt;=Input_Values!$J$3,Calculations!Q8&gt;=Input_Values!$D$11),IF(AND(Calculations!P8&lt;=Input_Values!$L$3,Calculations!P8&gt;=Input_Values!$F$11),Calculations!Q8," ")," ")</f>
        <v>41.408789473684209</v>
      </c>
      <c r="R8" s="18">
        <f>IF(AND(Calculations!R8&lt;=Input_Values!$L$3,Calculations!R8&gt;=Input_Values!$F$11),IF(AND(Calculations!S8&lt;=Input_Values!$J$3,Calculations!S8&gt;=Input_Values!$D$11),Calculations!R8," ")," ")</f>
        <v>-79.326842105263154</v>
      </c>
      <c r="S8" s="18">
        <f>IF(AND(Calculations!S8&lt;=Input_Values!$J$3,Calculations!S8&gt;=Input_Values!$D$11),IF(AND(Calculations!R8&lt;=Input_Values!$L$3,Calculations!R8&gt;=Input_Values!$F$11),Calculations!S8," ")," ")</f>
        <v>41.408789473684209</v>
      </c>
      <c r="T8" s="18">
        <f>IF(AND(Calculations!T8&lt;=Input_Values!$L$3,Calculations!T8&gt;=Input_Values!$F$11),IF(AND(Calculations!U8&lt;=Input_Values!$J$3,Calculations!U8&gt;=Input_Values!$D$11),Calculations!T8," ")," ")</f>
        <v>-79.177947368421044</v>
      </c>
      <c r="U8" s="18">
        <f>IF(AND(Calculations!U8&lt;=Input_Values!$J$3,Calculations!U8&gt;=Input_Values!$D$11),IF(AND(Calculations!T8&lt;=Input_Values!$L$3,Calculations!T8&gt;=Input_Values!$F$11),Calculations!U8," ")," ")</f>
        <v>41.408789473684209</v>
      </c>
      <c r="V8" s="18">
        <f>IF(AND(Calculations!V8&lt;=Input_Values!$L$3,Calculations!V8&gt;=Input_Values!$F$11),IF(AND(Calculations!W8&lt;=Input_Values!$J$3,Calculations!W8&gt;=Input_Values!$D$11),Calculations!V8," ")," ")</f>
        <v>-79.029052631578949</v>
      </c>
      <c r="W8" s="18">
        <f>IF(AND(Calculations!W8&lt;=Input_Values!$J$3,Calculations!W8&gt;=Input_Values!$D$11),IF(AND(Calculations!V8&lt;=Input_Values!$L$3,Calculations!V8&gt;=Input_Values!$F$11),Calculations!W8," ")," ")</f>
        <v>41.408789473684209</v>
      </c>
      <c r="X8" s="18">
        <f>IF(AND(Calculations!X8&lt;=Input_Values!$L$3,Calculations!X8&gt;=Input_Values!$F$11),IF(AND(Calculations!Y8&lt;=Input_Values!$J$3,Calculations!Y8&gt;=Input_Values!$D$11),Calculations!X8," ")," ")</f>
        <v>-78.88015789473684</v>
      </c>
      <c r="Y8" s="18">
        <f>IF(AND(Calculations!Y8&lt;=Input_Values!$J$3,Calculations!Y8&gt;=Input_Values!$D$11),IF(AND(Calculations!X8&lt;=Input_Values!$L$3,Calculations!X8&gt;=Input_Values!$F$11),Calculations!Y8," ")," ")</f>
        <v>41.408789473684209</v>
      </c>
      <c r="Z8" s="18">
        <f>IF(AND(Calculations!Z8&lt;=Input_Values!$L$3,Calculations!Z8&gt;=Input_Values!$F$11),IF(AND(Calculations!AA8&lt;=Input_Values!$J$3,Calculations!AA8&gt;=Input_Values!$D$11),Calculations!Z8," ")," ")</f>
        <v>-78.73126315789473</v>
      </c>
      <c r="AA8" s="18">
        <f>IF(AND(Calculations!AA8&lt;=Input_Values!$J$3,Calculations!AA8&gt;=Input_Values!$D$11),IF(AND(Calculations!Z8&lt;=Input_Values!$L$3,Calculations!Z8&gt;=Input_Values!$F$11),Calculations!AA8," ")," ")</f>
        <v>41.408789473684209</v>
      </c>
      <c r="AB8" s="18">
        <f>IF(AND(Calculations!AB8&lt;=Input_Values!$L$3,Calculations!AB8&gt;=Input_Values!$F$11),IF(AND(Calculations!AC8&lt;=Input_Values!$J$3,Calculations!AC8&gt;=Input_Values!$D$11),Calculations!AB8," ")," ")</f>
        <v>-78.582368421052621</v>
      </c>
      <c r="AC8" s="18">
        <f>IF(AND(Calculations!AC8&lt;=Input_Values!$J$3,Calculations!AC8&gt;=Input_Values!$D$11),IF(AND(Calculations!AB8&lt;=Input_Values!$L$3,Calculations!AB8&gt;=Input_Values!$F$11),Calculations!AC8," ")," ")</f>
        <v>41.408789473684209</v>
      </c>
      <c r="AD8" s="18">
        <f>IF(AND(Calculations!AD8&lt;=Input_Values!$L$3,Calculations!AD8&gt;=Input_Values!$F$11),IF(AND(Calculations!AE8&lt;=Input_Values!$J$3,Calculations!AE8&gt;=Input_Values!$D$11),Calculations!AD8," ")," ")</f>
        <v>-78.433473684210526</v>
      </c>
      <c r="AE8" s="18">
        <f>IF(AND(Calculations!AE8&lt;=Input_Values!$J$3,Calculations!AE8&gt;=Input_Values!$D$11),IF(AND(Calculations!AD8&lt;=Input_Values!$L$3,Calculations!AD8&gt;=Input_Values!$F$11),Calculations!AE8," ")," ")</f>
        <v>41.408789473684209</v>
      </c>
      <c r="AF8" s="18">
        <f>IF(AND(Calculations!AF8&lt;=Input_Values!$L$3,Calculations!AF8&gt;=Input_Values!$F$11),IF(AND(Calculations!AG8&lt;=Input_Values!$J$3,Calculations!AG8&gt;=Input_Values!$D$11),Calculations!AF8," ")," ")</f>
        <v>-78.284578947368416</v>
      </c>
      <c r="AG8" s="18">
        <f>IF(AND(Calculations!AG8&lt;=Input_Values!$J$3,Calculations!AG8&gt;=Input_Values!$D$11),IF(AND(Calculations!AF8&lt;=Input_Values!$L$3,Calculations!AF8&gt;=Input_Values!$F$11),Calculations!AG8," ")," ")</f>
        <v>41.408789473684209</v>
      </c>
      <c r="AH8" s="18">
        <f>IF(AND(Calculations!AH8&lt;=Input_Values!$L$3,Calculations!AH8&gt;=Input_Values!$F$11),IF(AND(Calculations!AI8&lt;=Input_Values!$J$3,Calculations!AI8&gt;=Input_Values!$D$11),Calculations!AH8," ")," ")</f>
        <v>-78.135684210526307</v>
      </c>
      <c r="AI8" s="18">
        <f>IF(AND(Calculations!AI8&lt;=Input_Values!$J$3,Calculations!AI8&gt;=Input_Values!$D$11),IF(AND(Calculations!AH8&lt;=Input_Values!$L$3,Calculations!AH8&gt;=Input_Values!$F$11),Calculations!AI8," ")," ")</f>
        <v>41.408789473684209</v>
      </c>
      <c r="AJ8" s="18">
        <f>IF(AND(Calculations!AJ8&lt;=Input_Values!$L$3,Calculations!AJ8&gt;=Input_Values!$F$11),IF(AND(Calculations!AK8&lt;=Input_Values!$J$3,Calculations!AK8&gt;=Input_Values!$D$11),Calculations!AJ8," ")," ")</f>
        <v>-77.986789473684198</v>
      </c>
      <c r="AK8" s="18">
        <f>IF(AND(Calculations!AK8&lt;=Input_Values!$J$3,Calculations!AK8&gt;=Input_Values!$D$11),IF(AND(Calculations!AJ8&lt;=Input_Values!$L$3,Calculations!AJ8&gt;=Input_Values!$F$11),Calculations!AK8," ")," ")</f>
        <v>41.408789473684209</v>
      </c>
      <c r="AL8" s="18">
        <f>IF(AND(Calculations!AL8&lt;=Input_Values!$L$3,Calculations!AL8&gt;=Input_Values!$F$11),IF(AND(Calculations!AM8&lt;=Input_Values!$J$3,Calculations!AM8&gt;=Input_Values!$D$11),Calculations!AL8," ")," ")</f>
        <v>-77.837894736842102</v>
      </c>
      <c r="AM8" s="18">
        <f>IF(AND(Calculations!AM8&lt;=Input_Values!$J$3,Calculations!AM8&gt;=Input_Values!$D$11),IF(AND(Calculations!AL8&lt;=Input_Values!$L$3,Calculations!AL8&gt;=Input_Values!$F$11),Calculations!AM8," ")," ")</f>
        <v>41.408789473684209</v>
      </c>
      <c r="AN8" s="18">
        <f>IF(AND(Calculations!AN8&lt;=Input_Values!$L$3,Calculations!AN8&gt;=Input_Values!$F$11),IF(AND(Calculations!AO8&lt;=Input_Values!$J$3,Calculations!AO8&gt;=Input_Values!$D$11),Calculations!AN8," ")," ")</f>
        <v>-77.688999999999993</v>
      </c>
      <c r="AO8" s="18">
        <f>IF(AND(Calculations!AO8&lt;=Input_Values!$J$3,Calculations!AO8&gt;=Input_Values!$D$11),IF(AND(Calculations!AN8&lt;=Input_Values!$L$3,Calculations!AN8&gt;=Input_Values!$F$11),Calculations!AO8," ")," ")</f>
        <v>41.408789473684209</v>
      </c>
    </row>
    <row r="9" spans="1:16384" x14ac:dyDescent="0.3">
      <c r="A9" s="17" t="s">
        <v>36</v>
      </c>
      <c r="B9" s="18">
        <f>IF(AND(Calculations!B9&lt;=Input_Values!$L$3,Calculations!B9&gt;=Input_Values!$F$11),IF(AND(Calculations!C9&lt;=Input_Values!$J$3,Calculations!C9&gt;=Input_Values!$D$11),Calculations!B9," ")," ")</f>
        <v>-80.518000000000001</v>
      </c>
      <c r="C9" s="18">
        <f>IF(AND(Calculations!C9&lt;=Input_Values!$J$3,Calculations!C9&gt;=Input_Values!$D$11),IF(AND(Calculations!B9&lt;=Input_Values!$L$3,Calculations!B9&gt;=Input_Values!$F$11),Calculations!C9," ")," ")</f>
        <v>41.287947368421051</v>
      </c>
      <c r="D9" s="18">
        <f>IF(AND(Calculations!D9&lt;=Input_Values!$L$3,Calculations!D9&gt;=Input_Values!$F$11),IF(AND(Calculations!E9&lt;=Input_Values!$J$3,Calculations!E9&gt;=Input_Values!$D$11),Calculations!D9," ")," ")</f>
        <v>-80.369105263157891</v>
      </c>
      <c r="E9" s="18">
        <f>IF(AND(Calculations!E9&lt;=Input_Values!$J$3,Calculations!E9&gt;=Input_Values!$D$11),IF(AND(Calculations!D9&lt;=Input_Values!$L$3,Calculations!D9&gt;=Input_Values!$F$11),Calculations!E9," ")," ")</f>
        <v>41.287947368421051</v>
      </c>
      <c r="F9" s="18">
        <f>IF(AND(Calculations!F9&lt;=Input_Values!$L$3,Calculations!F9&gt;=Input_Values!$F$11),IF(AND(Calculations!G9&lt;=Input_Values!$J$3,Calculations!G9&gt;=Input_Values!$D$11),Calculations!F9," ")," ")</f>
        <v>-80.220210526315796</v>
      </c>
      <c r="G9" s="18">
        <f>IF(AND(Calculations!G9&lt;=Input_Values!$J$3,Calculations!G9&gt;=Input_Values!$D$11),IF(AND(Calculations!F9&lt;=Input_Values!$L$3,Calculations!F9&gt;=Input_Values!$F$11),Calculations!G9," ")," ")</f>
        <v>41.287947368421051</v>
      </c>
      <c r="H9" s="18">
        <f>IF(AND(Calculations!H9&lt;=Input_Values!$L$3,Calculations!H9&gt;=Input_Values!$F$11),IF(AND(Calculations!I9&lt;=Input_Values!$J$3,Calculations!I9&gt;=Input_Values!$D$11),Calculations!H9," ")," ")</f>
        <v>-80.071315789473687</v>
      </c>
      <c r="I9" s="18">
        <f>IF(AND(Calculations!I9&lt;=Input_Values!$J$3,Calculations!I9&gt;=Input_Values!$D$11),IF(AND(Calculations!H9&lt;=Input_Values!$L$3,Calculations!H9&gt;=Input_Values!$F$11),Calculations!I9," ")," ")</f>
        <v>41.287947368421051</v>
      </c>
      <c r="J9" s="18">
        <f>IF(AND(Calculations!J9&lt;=Input_Values!$L$3,Calculations!J9&gt;=Input_Values!$F$11),IF(AND(Calculations!K9&lt;=Input_Values!$J$3,Calculations!K9&gt;=Input_Values!$D$11),Calculations!J9," ")," ")</f>
        <v>-79.922421052631577</v>
      </c>
      <c r="K9" s="18">
        <f>IF(AND(Calculations!K9&lt;=Input_Values!$J$3,Calculations!K9&gt;=Input_Values!$D$11),IF(AND(Calculations!J9&lt;=Input_Values!$L$3,Calculations!J9&gt;=Input_Values!$F$11),Calculations!K9," ")," ")</f>
        <v>41.287947368421051</v>
      </c>
      <c r="L9" s="18">
        <f>IF(AND(Calculations!L9&lt;=Input_Values!$L$3,Calculations!L9&gt;=Input_Values!$F$11),IF(AND(Calculations!M9&lt;=Input_Values!$J$3,Calculations!M9&gt;=Input_Values!$D$11),Calculations!L9," ")," ")</f>
        <v>-79.773526315789468</v>
      </c>
      <c r="M9" s="18">
        <f>IF(AND(Calculations!M9&lt;=Input_Values!$J$3,Calculations!M9&gt;=Input_Values!$D$11),IF(AND(Calculations!L9&lt;=Input_Values!$L$3,Calculations!L9&gt;=Input_Values!$F$11),Calculations!M9," ")," ")</f>
        <v>41.287947368421051</v>
      </c>
      <c r="N9" s="18">
        <f>IF(AND(Calculations!N9&lt;=Input_Values!$L$3,Calculations!N9&gt;=Input_Values!$F$11),IF(AND(Calculations!O9&lt;=Input_Values!$J$3,Calculations!O9&gt;=Input_Values!$D$11),Calculations!N9," ")," ")</f>
        <v>-79.624631578947373</v>
      </c>
      <c r="O9" s="18">
        <f>IF(AND(Calculations!O9&lt;=Input_Values!$J$3,Calculations!O9&gt;=Input_Values!$D$11),IF(AND(Calculations!N9&lt;=Input_Values!$L$3,Calculations!N9&gt;=Input_Values!$F$11),Calculations!O9," ")," ")</f>
        <v>41.287947368421051</v>
      </c>
      <c r="P9" s="18">
        <f>IF(AND(Calculations!P9&lt;=Input_Values!$L$3,Calculations!P9&gt;=Input_Values!$F$11),IF(AND(Calculations!Q9&lt;=Input_Values!$J$3,Calculations!Q9&gt;=Input_Values!$D$11),Calculations!P9," ")," ")</f>
        <v>-79.475736842105263</v>
      </c>
      <c r="Q9" s="18">
        <f>IF(AND(Calculations!Q9&lt;=Input_Values!$J$3,Calculations!Q9&gt;=Input_Values!$D$11),IF(AND(Calculations!P9&lt;=Input_Values!$L$3,Calculations!P9&gt;=Input_Values!$F$11),Calculations!Q9," ")," ")</f>
        <v>41.287947368421051</v>
      </c>
      <c r="R9" s="18">
        <f>IF(AND(Calculations!R9&lt;=Input_Values!$L$3,Calculations!R9&gt;=Input_Values!$F$11),IF(AND(Calculations!S9&lt;=Input_Values!$J$3,Calculations!S9&gt;=Input_Values!$D$11),Calculations!R9," ")," ")</f>
        <v>-79.326842105263154</v>
      </c>
      <c r="S9" s="18">
        <f>IF(AND(Calculations!S9&lt;=Input_Values!$J$3,Calculations!S9&gt;=Input_Values!$D$11),IF(AND(Calculations!R9&lt;=Input_Values!$L$3,Calculations!R9&gt;=Input_Values!$F$11),Calculations!S9," ")," ")</f>
        <v>41.287947368421051</v>
      </c>
      <c r="T9" s="18">
        <f>IF(AND(Calculations!T9&lt;=Input_Values!$L$3,Calculations!T9&gt;=Input_Values!$F$11),IF(AND(Calculations!U9&lt;=Input_Values!$J$3,Calculations!U9&gt;=Input_Values!$D$11),Calculations!T9," ")," ")</f>
        <v>-79.177947368421044</v>
      </c>
      <c r="U9" s="18">
        <f>IF(AND(Calculations!U9&lt;=Input_Values!$J$3,Calculations!U9&gt;=Input_Values!$D$11),IF(AND(Calculations!T9&lt;=Input_Values!$L$3,Calculations!T9&gt;=Input_Values!$F$11),Calculations!U9," ")," ")</f>
        <v>41.287947368421051</v>
      </c>
      <c r="V9" s="18">
        <f>IF(AND(Calculations!V9&lt;=Input_Values!$L$3,Calculations!V9&gt;=Input_Values!$F$11),IF(AND(Calculations!W9&lt;=Input_Values!$J$3,Calculations!W9&gt;=Input_Values!$D$11),Calculations!V9," ")," ")</f>
        <v>-79.029052631578949</v>
      </c>
      <c r="W9" s="18">
        <f>IF(AND(Calculations!W9&lt;=Input_Values!$J$3,Calculations!W9&gt;=Input_Values!$D$11),IF(AND(Calculations!V9&lt;=Input_Values!$L$3,Calculations!V9&gt;=Input_Values!$F$11),Calculations!W9," ")," ")</f>
        <v>41.287947368421051</v>
      </c>
      <c r="X9" s="18">
        <f>IF(AND(Calculations!X9&lt;=Input_Values!$L$3,Calculations!X9&gt;=Input_Values!$F$11),IF(AND(Calculations!Y9&lt;=Input_Values!$J$3,Calculations!Y9&gt;=Input_Values!$D$11),Calculations!X9," ")," ")</f>
        <v>-78.88015789473684</v>
      </c>
      <c r="Y9" s="18">
        <f>IF(AND(Calculations!Y9&lt;=Input_Values!$J$3,Calculations!Y9&gt;=Input_Values!$D$11),IF(AND(Calculations!X9&lt;=Input_Values!$L$3,Calculations!X9&gt;=Input_Values!$F$11),Calculations!Y9," ")," ")</f>
        <v>41.287947368421051</v>
      </c>
      <c r="Z9" s="18">
        <f>IF(AND(Calculations!Z9&lt;=Input_Values!$L$3,Calculations!Z9&gt;=Input_Values!$F$11),IF(AND(Calculations!AA9&lt;=Input_Values!$J$3,Calculations!AA9&gt;=Input_Values!$D$11),Calculations!Z9," ")," ")</f>
        <v>-78.73126315789473</v>
      </c>
      <c r="AA9" s="18">
        <f>IF(AND(Calculations!AA9&lt;=Input_Values!$J$3,Calculations!AA9&gt;=Input_Values!$D$11),IF(AND(Calculations!Z9&lt;=Input_Values!$L$3,Calculations!Z9&gt;=Input_Values!$F$11),Calculations!AA9," ")," ")</f>
        <v>41.287947368421051</v>
      </c>
      <c r="AB9" s="18">
        <f>IF(AND(Calculations!AB9&lt;=Input_Values!$L$3,Calculations!AB9&gt;=Input_Values!$F$11),IF(AND(Calculations!AC9&lt;=Input_Values!$J$3,Calculations!AC9&gt;=Input_Values!$D$11),Calculations!AB9," ")," ")</f>
        <v>-78.582368421052621</v>
      </c>
      <c r="AC9" s="18">
        <f>IF(AND(Calculations!AC9&lt;=Input_Values!$J$3,Calculations!AC9&gt;=Input_Values!$D$11),IF(AND(Calculations!AB9&lt;=Input_Values!$L$3,Calculations!AB9&gt;=Input_Values!$F$11),Calculations!AC9," ")," ")</f>
        <v>41.287947368421051</v>
      </c>
      <c r="AD9" s="18">
        <f>IF(AND(Calculations!AD9&lt;=Input_Values!$L$3,Calculations!AD9&gt;=Input_Values!$F$11),IF(AND(Calculations!AE9&lt;=Input_Values!$J$3,Calculations!AE9&gt;=Input_Values!$D$11),Calculations!AD9," ")," ")</f>
        <v>-78.433473684210526</v>
      </c>
      <c r="AE9" s="18">
        <f>IF(AND(Calculations!AE9&lt;=Input_Values!$J$3,Calculations!AE9&gt;=Input_Values!$D$11),IF(AND(Calculations!AD9&lt;=Input_Values!$L$3,Calculations!AD9&gt;=Input_Values!$F$11),Calculations!AE9," ")," ")</f>
        <v>41.287947368421051</v>
      </c>
      <c r="AF9" s="18">
        <f>IF(AND(Calculations!AF9&lt;=Input_Values!$L$3,Calculations!AF9&gt;=Input_Values!$F$11),IF(AND(Calculations!AG9&lt;=Input_Values!$J$3,Calculations!AG9&gt;=Input_Values!$D$11),Calculations!AF9," ")," ")</f>
        <v>-78.284578947368416</v>
      </c>
      <c r="AG9" s="18">
        <f>IF(AND(Calculations!AG9&lt;=Input_Values!$J$3,Calculations!AG9&gt;=Input_Values!$D$11),IF(AND(Calculations!AF9&lt;=Input_Values!$L$3,Calculations!AF9&gt;=Input_Values!$F$11),Calculations!AG9," ")," ")</f>
        <v>41.287947368421051</v>
      </c>
      <c r="AH9" s="18">
        <f>IF(AND(Calculations!AH9&lt;=Input_Values!$L$3,Calculations!AH9&gt;=Input_Values!$F$11),IF(AND(Calculations!AI9&lt;=Input_Values!$J$3,Calculations!AI9&gt;=Input_Values!$D$11),Calculations!AH9," ")," ")</f>
        <v>-78.135684210526307</v>
      </c>
      <c r="AI9" s="18">
        <f>IF(AND(Calculations!AI9&lt;=Input_Values!$J$3,Calculations!AI9&gt;=Input_Values!$D$11),IF(AND(Calculations!AH9&lt;=Input_Values!$L$3,Calculations!AH9&gt;=Input_Values!$F$11),Calculations!AI9," ")," ")</f>
        <v>41.287947368421051</v>
      </c>
      <c r="AJ9" s="18">
        <f>IF(AND(Calculations!AJ9&lt;=Input_Values!$L$3,Calculations!AJ9&gt;=Input_Values!$F$11),IF(AND(Calculations!AK9&lt;=Input_Values!$J$3,Calculations!AK9&gt;=Input_Values!$D$11),Calculations!AJ9," ")," ")</f>
        <v>-77.986789473684198</v>
      </c>
      <c r="AK9" s="18">
        <f>IF(AND(Calculations!AK9&lt;=Input_Values!$J$3,Calculations!AK9&gt;=Input_Values!$D$11),IF(AND(Calculations!AJ9&lt;=Input_Values!$L$3,Calculations!AJ9&gt;=Input_Values!$F$11),Calculations!AK9," ")," ")</f>
        <v>41.287947368421051</v>
      </c>
      <c r="AL9" s="18">
        <f>IF(AND(Calculations!AL9&lt;=Input_Values!$L$3,Calculations!AL9&gt;=Input_Values!$F$11),IF(AND(Calculations!AM9&lt;=Input_Values!$J$3,Calculations!AM9&gt;=Input_Values!$D$11),Calculations!AL9," ")," ")</f>
        <v>-77.837894736842102</v>
      </c>
      <c r="AM9" s="18">
        <f>IF(AND(Calculations!AM9&lt;=Input_Values!$J$3,Calculations!AM9&gt;=Input_Values!$D$11),IF(AND(Calculations!AL9&lt;=Input_Values!$L$3,Calculations!AL9&gt;=Input_Values!$F$11),Calculations!AM9," ")," ")</f>
        <v>41.287947368421051</v>
      </c>
      <c r="AN9" s="18">
        <f>IF(AND(Calculations!AN9&lt;=Input_Values!$L$3,Calculations!AN9&gt;=Input_Values!$F$11),IF(AND(Calculations!AO9&lt;=Input_Values!$J$3,Calculations!AO9&gt;=Input_Values!$D$11),Calculations!AN9," ")," ")</f>
        <v>-77.688999999999993</v>
      </c>
      <c r="AO9" s="18">
        <f>IF(AND(Calculations!AO9&lt;=Input_Values!$J$3,Calculations!AO9&gt;=Input_Values!$D$11),IF(AND(Calculations!AN9&lt;=Input_Values!$L$3,Calculations!AN9&gt;=Input_Values!$F$11),Calculations!AO9," ")," ")</f>
        <v>41.287947368421051</v>
      </c>
    </row>
    <row r="10" spans="1:16384" s="19" customFormat="1" x14ac:dyDescent="0.3">
      <c r="A10" s="19" t="s">
        <v>37</v>
      </c>
      <c r="B10" s="18">
        <f>IF(AND(Calculations!B10&lt;=Input_Values!$L$3,Calculations!B10&gt;=Input_Values!$F$11),IF(AND(Calculations!C10&lt;=Input_Values!$J$3,Calculations!C10&gt;=Input_Values!$D$11),Calculations!B10," ")," ")</f>
        <v>-80.518000000000001</v>
      </c>
      <c r="C10" s="18">
        <f>IF(AND(Calculations!C10&lt;=Input_Values!$J$3,Calculations!C10&gt;=Input_Values!$D$11),IF(AND(Calculations!B10&lt;=Input_Values!$L$3,Calculations!B10&gt;=Input_Values!$F$11),Calculations!C10," ")," ")</f>
        <v>41.167105263157893</v>
      </c>
      <c r="D10" s="18">
        <f>IF(AND(Calculations!D10&lt;=Input_Values!$L$3,Calculations!D10&gt;=Input_Values!$F$11),IF(AND(Calculations!E10&lt;=Input_Values!$J$3,Calculations!E10&gt;=Input_Values!$D$11),Calculations!D10," ")," ")</f>
        <v>-80.369105263157891</v>
      </c>
      <c r="E10" s="18">
        <f>IF(AND(Calculations!E10&lt;=Input_Values!$J$3,Calculations!E10&gt;=Input_Values!$D$11),IF(AND(Calculations!D10&lt;=Input_Values!$L$3,Calculations!D10&gt;=Input_Values!$F$11),Calculations!E10," ")," ")</f>
        <v>41.167105263157893</v>
      </c>
      <c r="F10" s="18">
        <f>IF(AND(Calculations!F10&lt;=Input_Values!$L$3,Calculations!F10&gt;=Input_Values!$F$11),IF(AND(Calculations!G10&lt;=Input_Values!$J$3,Calculations!G10&gt;=Input_Values!$D$11),Calculations!F10," ")," ")</f>
        <v>-80.220210526315796</v>
      </c>
      <c r="G10" s="18">
        <f>IF(AND(Calculations!G10&lt;=Input_Values!$J$3,Calculations!G10&gt;=Input_Values!$D$11),IF(AND(Calculations!F10&lt;=Input_Values!$L$3,Calculations!F10&gt;=Input_Values!$F$11),Calculations!G10," ")," ")</f>
        <v>41.167105263157893</v>
      </c>
      <c r="H10" s="18">
        <f>IF(AND(Calculations!H10&lt;=Input_Values!$L$3,Calculations!H10&gt;=Input_Values!$F$11),IF(AND(Calculations!I10&lt;=Input_Values!$J$3,Calculations!I10&gt;=Input_Values!$D$11),Calculations!H10," ")," ")</f>
        <v>-80.071315789473687</v>
      </c>
      <c r="I10" s="18">
        <f>IF(AND(Calculations!I10&lt;=Input_Values!$J$3,Calculations!I10&gt;=Input_Values!$D$11),IF(AND(Calculations!H10&lt;=Input_Values!$L$3,Calculations!H10&gt;=Input_Values!$F$11),Calculations!I10," ")," ")</f>
        <v>41.167105263157893</v>
      </c>
      <c r="J10" s="18">
        <f>IF(AND(Calculations!J10&lt;=Input_Values!$L$3,Calculations!J10&gt;=Input_Values!$F$11),IF(AND(Calculations!K10&lt;=Input_Values!$J$3,Calculations!K10&gt;=Input_Values!$D$11),Calculations!J10," ")," ")</f>
        <v>-79.922421052631577</v>
      </c>
      <c r="K10" s="18">
        <f>IF(AND(Calculations!K10&lt;=Input_Values!$J$3,Calculations!K10&gt;=Input_Values!$D$11),IF(AND(Calculations!J10&lt;=Input_Values!$L$3,Calculations!J10&gt;=Input_Values!$F$11),Calculations!K10," ")," ")</f>
        <v>41.167105263157893</v>
      </c>
      <c r="L10" s="18">
        <f>IF(AND(Calculations!L10&lt;=Input_Values!$L$3,Calculations!L10&gt;=Input_Values!$F$11),IF(AND(Calculations!M10&lt;=Input_Values!$J$3,Calculations!M10&gt;=Input_Values!$D$11),Calculations!L10," ")," ")</f>
        <v>-79.773526315789468</v>
      </c>
      <c r="M10" s="18">
        <f>IF(AND(Calculations!M10&lt;=Input_Values!$J$3,Calculations!M10&gt;=Input_Values!$D$11),IF(AND(Calculations!L10&lt;=Input_Values!$L$3,Calculations!L10&gt;=Input_Values!$F$11),Calculations!M10," ")," ")</f>
        <v>41.167105263157893</v>
      </c>
      <c r="N10" s="18">
        <f>IF(AND(Calculations!N10&lt;=Input_Values!$L$3,Calculations!N10&gt;=Input_Values!$F$11),IF(AND(Calculations!O10&lt;=Input_Values!$J$3,Calculations!O10&gt;=Input_Values!$D$11),Calculations!N10," ")," ")</f>
        <v>-79.624631578947373</v>
      </c>
      <c r="O10" s="18">
        <f>IF(AND(Calculations!O10&lt;=Input_Values!$J$3,Calculations!O10&gt;=Input_Values!$D$11),IF(AND(Calculations!N10&lt;=Input_Values!$L$3,Calculations!N10&gt;=Input_Values!$F$11),Calculations!O10," ")," ")</f>
        <v>41.167105263157893</v>
      </c>
      <c r="P10" s="18">
        <f>IF(AND(Calculations!P10&lt;=Input_Values!$L$3,Calculations!P10&gt;=Input_Values!$F$11),IF(AND(Calculations!Q10&lt;=Input_Values!$J$3,Calculations!Q10&gt;=Input_Values!$D$11),Calculations!P10," ")," ")</f>
        <v>-79.475736842105263</v>
      </c>
      <c r="Q10" s="18">
        <f>IF(AND(Calculations!Q10&lt;=Input_Values!$J$3,Calculations!Q10&gt;=Input_Values!$D$11),IF(AND(Calculations!P10&lt;=Input_Values!$L$3,Calculations!P10&gt;=Input_Values!$F$11),Calculations!Q10," ")," ")</f>
        <v>41.167105263157893</v>
      </c>
      <c r="R10" s="18">
        <f>IF(AND(Calculations!R10&lt;=Input_Values!$L$3,Calculations!R10&gt;=Input_Values!$F$11),IF(AND(Calculations!S10&lt;=Input_Values!$J$3,Calculations!S10&gt;=Input_Values!$D$11),Calculations!R10," ")," ")</f>
        <v>-79.326842105263154</v>
      </c>
      <c r="S10" s="18">
        <f>IF(AND(Calculations!S10&lt;=Input_Values!$J$3,Calculations!S10&gt;=Input_Values!$D$11),IF(AND(Calculations!R10&lt;=Input_Values!$L$3,Calculations!R10&gt;=Input_Values!$F$11),Calculations!S10," ")," ")</f>
        <v>41.167105263157893</v>
      </c>
      <c r="T10" s="18">
        <f>IF(AND(Calculations!T10&lt;=Input_Values!$L$3,Calculations!T10&gt;=Input_Values!$F$11),IF(AND(Calculations!U10&lt;=Input_Values!$J$3,Calculations!U10&gt;=Input_Values!$D$11),Calculations!T10," ")," ")</f>
        <v>-79.177947368421044</v>
      </c>
      <c r="U10" s="18">
        <f>IF(AND(Calculations!U10&lt;=Input_Values!$J$3,Calculations!U10&gt;=Input_Values!$D$11),IF(AND(Calculations!T10&lt;=Input_Values!$L$3,Calculations!T10&gt;=Input_Values!$F$11),Calculations!U10," ")," ")</f>
        <v>41.167105263157893</v>
      </c>
      <c r="V10" s="18">
        <f>IF(AND(Calculations!V10&lt;=Input_Values!$L$3,Calculations!V10&gt;=Input_Values!$F$11),IF(AND(Calculations!W10&lt;=Input_Values!$J$3,Calculations!W10&gt;=Input_Values!$D$11),Calculations!V10," ")," ")</f>
        <v>-79.029052631578949</v>
      </c>
      <c r="W10" s="18">
        <f>IF(AND(Calculations!W10&lt;=Input_Values!$J$3,Calculations!W10&gt;=Input_Values!$D$11),IF(AND(Calculations!V10&lt;=Input_Values!$L$3,Calculations!V10&gt;=Input_Values!$F$11),Calculations!W10," ")," ")</f>
        <v>41.167105263157893</v>
      </c>
      <c r="X10" s="18">
        <f>IF(AND(Calculations!X10&lt;=Input_Values!$L$3,Calculations!X10&gt;=Input_Values!$F$11),IF(AND(Calculations!Y10&lt;=Input_Values!$J$3,Calculations!Y10&gt;=Input_Values!$D$11),Calculations!X10," ")," ")</f>
        <v>-78.88015789473684</v>
      </c>
      <c r="Y10" s="18">
        <f>IF(AND(Calculations!Y10&lt;=Input_Values!$J$3,Calculations!Y10&gt;=Input_Values!$D$11),IF(AND(Calculations!X10&lt;=Input_Values!$L$3,Calculations!X10&gt;=Input_Values!$F$11),Calculations!Y10," ")," ")</f>
        <v>41.167105263157893</v>
      </c>
      <c r="Z10" s="18">
        <f>IF(AND(Calculations!Z10&lt;=Input_Values!$L$3,Calculations!Z10&gt;=Input_Values!$F$11),IF(AND(Calculations!AA10&lt;=Input_Values!$J$3,Calculations!AA10&gt;=Input_Values!$D$11),Calculations!Z10," ")," ")</f>
        <v>-78.73126315789473</v>
      </c>
      <c r="AA10" s="18">
        <f>IF(AND(Calculations!AA10&lt;=Input_Values!$J$3,Calculations!AA10&gt;=Input_Values!$D$11),IF(AND(Calculations!Z10&lt;=Input_Values!$L$3,Calculations!Z10&gt;=Input_Values!$F$11),Calculations!AA10," ")," ")</f>
        <v>41.167105263157893</v>
      </c>
      <c r="AB10" s="18">
        <f>IF(AND(Calculations!AB10&lt;=Input_Values!$L$3,Calculations!AB10&gt;=Input_Values!$F$11),IF(AND(Calculations!AC10&lt;=Input_Values!$J$3,Calculations!AC10&gt;=Input_Values!$D$11),Calculations!AB10," ")," ")</f>
        <v>-78.582368421052621</v>
      </c>
      <c r="AC10" s="18">
        <f>IF(AND(Calculations!AC10&lt;=Input_Values!$J$3,Calculations!AC10&gt;=Input_Values!$D$11),IF(AND(Calculations!AB10&lt;=Input_Values!$L$3,Calculations!AB10&gt;=Input_Values!$F$11),Calculations!AC10," ")," ")</f>
        <v>41.167105263157893</v>
      </c>
      <c r="AD10" s="18">
        <f>IF(AND(Calculations!AD10&lt;=Input_Values!$L$3,Calculations!AD10&gt;=Input_Values!$F$11),IF(AND(Calculations!AE10&lt;=Input_Values!$J$3,Calculations!AE10&gt;=Input_Values!$D$11),Calculations!AD10," ")," ")</f>
        <v>-78.433473684210526</v>
      </c>
      <c r="AE10" s="18">
        <f>IF(AND(Calculations!AE10&lt;=Input_Values!$J$3,Calculations!AE10&gt;=Input_Values!$D$11),IF(AND(Calculations!AD10&lt;=Input_Values!$L$3,Calculations!AD10&gt;=Input_Values!$F$11),Calculations!AE10," ")," ")</f>
        <v>41.167105263157893</v>
      </c>
      <c r="AF10" s="18">
        <f>IF(AND(Calculations!AF10&lt;=Input_Values!$L$3,Calculations!AF10&gt;=Input_Values!$F$11),IF(AND(Calculations!AG10&lt;=Input_Values!$J$3,Calculations!AG10&gt;=Input_Values!$D$11),Calculations!AF10," ")," ")</f>
        <v>-78.284578947368416</v>
      </c>
      <c r="AG10" s="18">
        <f>IF(AND(Calculations!AG10&lt;=Input_Values!$J$3,Calculations!AG10&gt;=Input_Values!$D$11),IF(AND(Calculations!AF10&lt;=Input_Values!$L$3,Calculations!AF10&gt;=Input_Values!$F$11),Calculations!AG10," ")," ")</f>
        <v>41.167105263157893</v>
      </c>
      <c r="AH10" s="18">
        <f>IF(AND(Calculations!AH10&lt;=Input_Values!$L$3,Calculations!AH10&gt;=Input_Values!$F$11),IF(AND(Calculations!AI10&lt;=Input_Values!$J$3,Calculations!AI10&gt;=Input_Values!$D$11),Calculations!AH10," ")," ")</f>
        <v>-78.135684210526307</v>
      </c>
      <c r="AI10" s="18">
        <f>IF(AND(Calculations!AI10&lt;=Input_Values!$J$3,Calculations!AI10&gt;=Input_Values!$D$11),IF(AND(Calculations!AH10&lt;=Input_Values!$L$3,Calculations!AH10&gt;=Input_Values!$F$11),Calculations!AI10," ")," ")</f>
        <v>41.167105263157893</v>
      </c>
      <c r="AJ10" s="18">
        <f>IF(AND(Calculations!AJ10&lt;=Input_Values!$L$3,Calculations!AJ10&gt;=Input_Values!$F$11),IF(AND(Calculations!AK10&lt;=Input_Values!$J$3,Calculations!AK10&gt;=Input_Values!$D$11),Calculations!AJ10," ")," ")</f>
        <v>-77.986789473684198</v>
      </c>
      <c r="AK10" s="18">
        <f>IF(AND(Calculations!AK10&lt;=Input_Values!$J$3,Calculations!AK10&gt;=Input_Values!$D$11),IF(AND(Calculations!AJ10&lt;=Input_Values!$L$3,Calculations!AJ10&gt;=Input_Values!$F$11),Calculations!AK10," ")," ")</f>
        <v>41.167105263157893</v>
      </c>
      <c r="AL10" s="18">
        <f>IF(AND(Calculations!AL10&lt;=Input_Values!$L$3,Calculations!AL10&gt;=Input_Values!$F$11),IF(AND(Calculations!AM10&lt;=Input_Values!$J$3,Calculations!AM10&gt;=Input_Values!$D$11),Calculations!AL10," ")," ")</f>
        <v>-77.837894736842102</v>
      </c>
      <c r="AM10" s="18">
        <f>IF(AND(Calculations!AM10&lt;=Input_Values!$J$3,Calculations!AM10&gt;=Input_Values!$D$11),IF(AND(Calculations!AL10&lt;=Input_Values!$L$3,Calculations!AL10&gt;=Input_Values!$F$11),Calculations!AM10," ")," ")</f>
        <v>41.167105263157893</v>
      </c>
      <c r="AN10" s="18">
        <f>IF(AND(Calculations!AN10&lt;=Input_Values!$L$3,Calculations!AN10&gt;=Input_Values!$F$11),IF(AND(Calculations!AO10&lt;=Input_Values!$J$3,Calculations!AO10&gt;=Input_Values!$D$11),Calculations!AN10," ")," ")</f>
        <v>-77.688999999999993</v>
      </c>
      <c r="AO10" s="18">
        <f>IF(AND(Calculations!AO10&lt;=Input_Values!$J$3,Calculations!AO10&gt;=Input_Values!$D$11),IF(AND(Calculations!AN10&lt;=Input_Values!$L$3,Calculations!AN10&gt;=Input_Values!$F$11),Calculations!AO10," ")," ")</f>
        <v>41.167105263157893</v>
      </c>
    </row>
    <row r="11" spans="1:16384" x14ac:dyDescent="0.3">
      <c r="A11" s="17" t="s">
        <v>38</v>
      </c>
      <c r="B11" s="18">
        <f>IF(AND(Calculations!B11&lt;=Input_Values!$L$3,Calculations!B11&gt;=Input_Values!$F$11),IF(AND(Calculations!C11&lt;=Input_Values!$J$3,Calculations!C11&gt;=Input_Values!$D$11),Calculations!B11," ")," ")</f>
        <v>-80.518000000000001</v>
      </c>
      <c r="C11" s="18">
        <f>IF(AND(Calculations!C11&lt;=Input_Values!$J$3,Calculations!C11&gt;=Input_Values!$D$11),IF(AND(Calculations!B11&lt;=Input_Values!$L$3,Calculations!B11&gt;=Input_Values!$F$11),Calculations!C11," ")," ")</f>
        <v>41.046263157894735</v>
      </c>
      <c r="D11" s="18">
        <f>IF(AND(Calculations!D11&lt;=Input_Values!$L$3,Calculations!D11&gt;=Input_Values!$F$11),IF(AND(Calculations!E11&lt;=Input_Values!$J$3,Calculations!E11&gt;=Input_Values!$D$11),Calculations!D11," ")," ")</f>
        <v>-80.369105263157891</v>
      </c>
      <c r="E11" s="18">
        <f>IF(AND(Calculations!E11&lt;=Input_Values!$J$3,Calculations!E11&gt;=Input_Values!$D$11),IF(AND(Calculations!D11&lt;=Input_Values!$L$3,Calculations!D11&gt;=Input_Values!$F$11),Calculations!E11," ")," ")</f>
        <v>41.046263157894735</v>
      </c>
      <c r="F11" s="18">
        <f>IF(AND(Calculations!F11&lt;=Input_Values!$L$3,Calculations!F11&gt;=Input_Values!$F$11),IF(AND(Calculations!G11&lt;=Input_Values!$J$3,Calculations!G11&gt;=Input_Values!$D$11),Calculations!F11," ")," ")</f>
        <v>-80.220210526315796</v>
      </c>
      <c r="G11" s="18">
        <f>IF(AND(Calculations!G11&lt;=Input_Values!$J$3,Calculations!G11&gt;=Input_Values!$D$11),IF(AND(Calculations!F11&lt;=Input_Values!$L$3,Calculations!F11&gt;=Input_Values!$F$11),Calculations!G11," ")," ")</f>
        <v>41.046263157894735</v>
      </c>
      <c r="H11" s="18">
        <f>IF(AND(Calculations!H11&lt;=Input_Values!$L$3,Calculations!H11&gt;=Input_Values!$F$11),IF(AND(Calculations!I11&lt;=Input_Values!$J$3,Calculations!I11&gt;=Input_Values!$D$11),Calculations!H11," ")," ")</f>
        <v>-80.071315789473687</v>
      </c>
      <c r="I11" s="18">
        <f>IF(AND(Calculations!I11&lt;=Input_Values!$J$3,Calculations!I11&gt;=Input_Values!$D$11),IF(AND(Calculations!H11&lt;=Input_Values!$L$3,Calculations!H11&gt;=Input_Values!$F$11),Calculations!I11," ")," ")</f>
        <v>41.046263157894735</v>
      </c>
      <c r="J11" s="18">
        <f>IF(AND(Calculations!J11&lt;=Input_Values!$L$3,Calculations!J11&gt;=Input_Values!$F$11),IF(AND(Calculations!K11&lt;=Input_Values!$J$3,Calculations!K11&gt;=Input_Values!$D$11),Calculations!J11," ")," ")</f>
        <v>-79.922421052631577</v>
      </c>
      <c r="K11" s="18">
        <f>IF(AND(Calculations!K11&lt;=Input_Values!$J$3,Calculations!K11&gt;=Input_Values!$D$11),IF(AND(Calculations!J11&lt;=Input_Values!$L$3,Calculations!J11&gt;=Input_Values!$F$11),Calculations!K11," ")," ")</f>
        <v>41.046263157894735</v>
      </c>
      <c r="L11" s="18">
        <f>IF(AND(Calculations!L11&lt;=Input_Values!$L$3,Calculations!L11&gt;=Input_Values!$F$11),IF(AND(Calculations!M11&lt;=Input_Values!$J$3,Calculations!M11&gt;=Input_Values!$D$11),Calculations!L11," ")," ")</f>
        <v>-79.773526315789468</v>
      </c>
      <c r="M11" s="18">
        <f>IF(AND(Calculations!M11&lt;=Input_Values!$J$3,Calculations!M11&gt;=Input_Values!$D$11),IF(AND(Calculations!L11&lt;=Input_Values!$L$3,Calculations!L11&gt;=Input_Values!$F$11),Calculations!M11," ")," ")</f>
        <v>41.046263157894735</v>
      </c>
      <c r="N11" s="18">
        <f>IF(AND(Calculations!N11&lt;=Input_Values!$L$3,Calculations!N11&gt;=Input_Values!$F$11),IF(AND(Calculations!O11&lt;=Input_Values!$J$3,Calculations!O11&gt;=Input_Values!$D$11),Calculations!N11," ")," ")</f>
        <v>-79.624631578947373</v>
      </c>
      <c r="O11" s="18">
        <f>IF(AND(Calculations!O11&lt;=Input_Values!$J$3,Calculations!O11&gt;=Input_Values!$D$11),IF(AND(Calculations!N11&lt;=Input_Values!$L$3,Calculations!N11&gt;=Input_Values!$F$11),Calculations!O11," ")," ")</f>
        <v>41.046263157894735</v>
      </c>
      <c r="P11" s="18">
        <f>IF(AND(Calculations!P11&lt;=Input_Values!$L$3,Calculations!P11&gt;=Input_Values!$F$11),IF(AND(Calculations!Q11&lt;=Input_Values!$J$3,Calculations!Q11&gt;=Input_Values!$D$11),Calculations!P11," ")," ")</f>
        <v>-79.475736842105263</v>
      </c>
      <c r="Q11" s="18">
        <f>IF(AND(Calculations!Q11&lt;=Input_Values!$J$3,Calculations!Q11&gt;=Input_Values!$D$11),IF(AND(Calculations!P11&lt;=Input_Values!$L$3,Calculations!P11&gt;=Input_Values!$F$11),Calculations!Q11," ")," ")</f>
        <v>41.046263157894735</v>
      </c>
      <c r="R11" s="18">
        <f>IF(AND(Calculations!R11&lt;=Input_Values!$L$3,Calculations!R11&gt;=Input_Values!$F$11),IF(AND(Calculations!S11&lt;=Input_Values!$J$3,Calculations!S11&gt;=Input_Values!$D$11),Calculations!R11," ")," ")</f>
        <v>-79.326842105263154</v>
      </c>
      <c r="S11" s="18">
        <f>IF(AND(Calculations!S11&lt;=Input_Values!$J$3,Calculations!S11&gt;=Input_Values!$D$11),IF(AND(Calculations!R11&lt;=Input_Values!$L$3,Calculations!R11&gt;=Input_Values!$F$11),Calculations!S11," ")," ")</f>
        <v>41.046263157894735</v>
      </c>
      <c r="T11" s="18">
        <f>IF(AND(Calculations!T11&lt;=Input_Values!$L$3,Calculations!T11&gt;=Input_Values!$F$11),IF(AND(Calculations!U11&lt;=Input_Values!$J$3,Calculations!U11&gt;=Input_Values!$D$11),Calculations!T11," ")," ")</f>
        <v>-79.177947368421044</v>
      </c>
      <c r="U11" s="18">
        <f>IF(AND(Calculations!U11&lt;=Input_Values!$J$3,Calculations!U11&gt;=Input_Values!$D$11),IF(AND(Calculations!T11&lt;=Input_Values!$L$3,Calculations!T11&gt;=Input_Values!$F$11),Calculations!U11," ")," ")</f>
        <v>41.046263157894735</v>
      </c>
      <c r="V11" s="18">
        <f>IF(AND(Calculations!V11&lt;=Input_Values!$L$3,Calculations!V11&gt;=Input_Values!$F$11),IF(AND(Calculations!W11&lt;=Input_Values!$J$3,Calculations!W11&gt;=Input_Values!$D$11),Calculations!V11," ")," ")</f>
        <v>-79.029052631578949</v>
      </c>
      <c r="W11" s="18">
        <f>IF(AND(Calculations!W11&lt;=Input_Values!$J$3,Calculations!W11&gt;=Input_Values!$D$11),IF(AND(Calculations!V11&lt;=Input_Values!$L$3,Calculations!V11&gt;=Input_Values!$F$11),Calculations!W11," ")," ")</f>
        <v>41.046263157894735</v>
      </c>
      <c r="X11" s="18">
        <f>IF(AND(Calculations!X11&lt;=Input_Values!$L$3,Calculations!X11&gt;=Input_Values!$F$11),IF(AND(Calculations!Y11&lt;=Input_Values!$J$3,Calculations!Y11&gt;=Input_Values!$D$11),Calculations!X11," ")," ")</f>
        <v>-78.88015789473684</v>
      </c>
      <c r="Y11" s="18">
        <f>IF(AND(Calculations!Y11&lt;=Input_Values!$J$3,Calculations!Y11&gt;=Input_Values!$D$11),IF(AND(Calculations!X11&lt;=Input_Values!$L$3,Calculations!X11&gt;=Input_Values!$F$11),Calculations!Y11," ")," ")</f>
        <v>41.046263157894735</v>
      </c>
      <c r="Z11" s="18">
        <f>IF(AND(Calculations!Z11&lt;=Input_Values!$L$3,Calculations!Z11&gt;=Input_Values!$F$11),IF(AND(Calculations!AA11&lt;=Input_Values!$J$3,Calculations!AA11&gt;=Input_Values!$D$11),Calculations!Z11," ")," ")</f>
        <v>-78.73126315789473</v>
      </c>
      <c r="AA11" s="18">
        <f>IF(AND(Calculations!AA11&lt;=Input_Values!$J$3,Calculations!AA11&gt;=Input_Values!$D$11),IF(AND(Calculations!Z11&lt;=Input_Values!$L$3,Calculations!Z11&gt;=Input_Values!$F$11),Calculations!AA11," ")," ")</f>
        <v>41.046263157894735</v>
      </c>
      <c r="AB11" s="18">
        <f>IF(AND(Calculations!AB11&lt;=Input_Values!$L$3,Calculations!AB11&gt;=Input_Values!$F$11),IF(AND(Calculations!AC11&lt;=Input_Values!$J$3,Calculations!AC11&gt;=Input_Values!$D$11),Calculations!AB11," ")," ")</f>
        <v>-78.582368421052621</v>
      </c>
      <c r="AC11" s="18">
        <f>IF(AND(Calculations!AC11&lt;=Input_Values!$J$3,Calculations!AC11&gt;=Input_Values!$D$11),IF(AND(Calculations!AB11&lt;=Input_Values!$L$3,Calculations!AB11&gt;=Input_Values!$F$11),Calculations!AC11," ")," ")</f>
        <v>41.046263157894735</v>
      </c>
      <c r="AD11" s="18">
        <f>IF(AND(Calculations!AD11&lt;=Input_Values!$L$3,Calculations!AD11&gt;=Input_Values!$F$11),IF(AND(Calculations!AE11&lt;=Input_Values!$J$3,Calculations!AE11&gt;=Input_Values!$D$11),Calculations!AD11," ")," ")</f>
        <v>-78.433473684210526</v>
      </c>
      <c r="AE11" s="18">
        <f>IF(AND(Calculations!AE11&lt;=Input_Values!$J$3,Calculations!AE11&gt;=Input_Values!$D$11),IF(AND(Calculations!AD11&lt;=Input_Values!$L$3,Calculations!AD11&gt;=Input_Values!$F$11),Calculations!AE11," ")," ")</f>
        <v>41.046263157894735</v>
      </c>
      <c r="AF11" s="18">
        <f>IF(AND(Calculations!AF11&lt;=Input_Values!$L$3,Calculations!AF11&gt;=Input_Values!$F$11),IF(AND(Calculations!AG11&lt;=Input_Values!$J$3,Calculations!AG11&gt;=Input_Values!$D$11),Calculations!AF11," ")," ")</f>
        <v>-78.284578947368416</v>
      </c>
      <c r="AG11" s="18">
        <f>IF(AND(Calculations!AG11&lt;=Input_Values!$J$3,Calculations!AG11&gt;=Input_Values!$D$11),IF(AND(Calculations!AF11&lt;=Input_Values!$L$3,Calculations!AF11&gt;=Input_Values!$F$11),Calculations!AG11," ")," ")</f>
        <v>41.046263157894735</v>
      </c>
      <c r="AH11" s="18">
        <f>IF(AND(Calculations!AH11&lt;=Input_Values!$L$3,Calculations!AH11&gt;=Input_Values!$F$11),IF(AND(Calculations!AI11&lt;=Input_Values!$J$3,Calculations!AI11&gt;=Input_Values!$D$11),Calculations!AH11," ")," ")</f>
        <v>-78.135684210526307</v>
      </c>
      <c r="AI11" s="18">
        <f>IF(AND(Calculations!AI11&lt;=Input_Values!$J$3,Calculations!AI11&gt;=Input_Values!$D$11),IF(AND(Calculations!AH11&lt;=Input_Values!$L$3,Calculations!AH11&gt;=Input_Values!$F$11),Calculations!AI11," ")," ")</f>
        <v>41.046263157894735</v>
      </c>
      <c r="AJ11" s="18">
        <f>IF(AND(Calculations!AJ11&lt;=Input_Values!$L$3,Calculations!AJ11&gt;=Input_Values!$F$11),IF(AND(Calculations!AK11&lt;=Input_Values!$J$3,Calculations!AK11&gt;=Input_Values!$D$11),Calculations!AJ11," ")," ")</f>
        <v>-77.986789473684198</v>
      </c>
      <c r="AK11" s="18">
        <f>IF(AND(Calculations!AK11&lt;=Input_Values!$J$3,Calculations!AK11&gt;=Input_Values!$D$11),IF(AND(Calculations!AJ11&lt;=Input_Values!$L$3,Calculations!AJ11&gt;=Input_Values!$F$11),Calculations!AK11," ")," ")</f>
        <v>41.046263157894735</v>
      </c>
      <c r="AL11" s="18">
        <f>IF(AND(Calculations!AL11&lt;=Input_Values!$L$3,Calculations!AL11&gt;=Input_Values!$F$11),IF(AND(Calculations!AM11&lt;=Input_Values!$J$3,Calculations!AM11&gt;=Input_Values!$D$11),Calculations!AL11," ")," ")</f>
        <v>-77.837894736842102</v>
      </c>
      <c r="AM11" s="18">
        <f>IF(AND(Calculations!AM11&lt;=Input_Values!$J$3,Calculations!AM11&gt;=Input_Values!$D$11),IF(AND(Calculations!AL11&lt;=Input_Values!$L$3,Calculations!AL11&gt;=Input_Values!$F$11),Calculations!AM11," ")," ")</f>
        <v>41.046263157894735</v>
      </c>
      <c r="AN11" s="18">
        <f>IF(AND(Calculations!AN11&lt;=Input_Values!$L$3,Calculations!AN11&gt;=Input_Values!$F$11),IF(AND(Calculations!AO11&lt;=Input_Values!$J$3,Calculations!AO11&gt;=Input_Values!$D$11),Calculations!AN11," ")," ")</f>
        <v>-77.688999999999993</v>
      </c>
      <c r="AO11" s="18">
        <f>IF(AND(Calculations!AO11&lt;=Input_Values!$J$3,Calculations!AO11&gt;=Input_Values!$D$11),IF(AND(Calculations!AN11&lt;=Input_Values!$L$3,Calculations!AN11&gt;=Input_Values!$F$11),Calculations!AO11," ")," ")</f>
        <v>41.046263157894735</v>
      </c>
    </row>
    <row r="12" spans="1:16384" s="19" customFormat="1" x14ac:dyDescent="0.3">
      <c r="A12" s="19" t="s">
        <v>39</v>
      </c>
      <c r="B12" s="18">
        <f>IF(AND(Calculations!B12&lt;=Input_Values!$L$3,Calculations!B12&gt;=Input_Values!$F$11),IF(AND(Calculations!C12&lt;=Input_Values!$J$3,Calculations!C12&gt;=Input_Values!$D$11),Calculations!B12," ")," ")</f>
        <v>-80.518000000000001</v>
      </c>
      <c r="C12" s="18">
        <f>IF(AND(Calculations!C12&lt;=Input_Values!$J$3,Calculations!C12&gt;=Input_Values!$D$11),IF(AND(Calculations!B12&lt;=Input_Values!$L$3,Calculations!B12&gt;=Input_Values!$F$11),Calculations!C12," ")," ")</f>
        <v>40.925421052631577</v>
      </c>
      <c r="D12" s="18">
        <f>IF(AND(Calculations!D12&lt;=Input_Values!$L$3,Calculations!D12&gt;=Input_Values!$F$11),IF(AND(Calculations!E12&lt;=Input_Values!$J$3,Calculations!E12&gt;=Input_Values!$D$11),Calculations!D12," ")," ")</f>
        <v>-80.369105263157891</v>
      </c>
      <c r="E12" s="18">
        <f>IF(AND(Calculations!E12&lt;=Input_Values!$J$3,Calculations!E12&gt;=Input_Values!$D$11),IF(AND(Calculations!D12&lt;=Input_Values!$L$3,Calculations!D12&gt;=Input_Values!$F$11),Calculations!E12," ")," ")</f>
        <v>40.925421052631577</v>
      </c>
      <c r="F12" s="18">
        <f>IF(AND(Calculations!F12&lt;=Input_Values!$L$3,Calculations!F12&gt;=Input_Values!$F$11),IF(AND(Calculations!G12&lt;=Input_Values!$J$3,Calculations!G12&gt;=Input_Values!$D$11),Calculations!F12," ")," ")</f>
        <v>-80.220210526315796</v>
      </c>
      <c r="G12" s="18">
        <f>IF(AND(Calculations!G12&lt;=Input_Values!$J$3,Calculations!G12&gt;=Input_Values!$D$11),IF(AND(Calculations!F12&lt;=Input_Values!$L$3,Calculations!F12&gt;=Input_Values!$F$11),Calculations!G12," ")," ")</f>
        <v>40.925421052631577</v>
      </c>
      <c r="H12" s="18">
        <f>IF(AND(Calculations!H12&lt;=Input_Values!$L$3,Calculations!H12&gt;=Input_Values!$F$11),IF(AND(Calculations!I12&lt;=Input_Values!$J$3,Calculations!I12&gt;=Input_Values!$D$11),Calculations!H12," ")," ")</f>
        <v>-80.071315789473687</v>
      </c>
      <c r="I12" s="18">
        <f>IF(AND(Calculations!I12&lt;=Input_Values!$J$3,Calculations!I12&gt;=Input_Values!$D$11),IF(AND(Calculations!H12&lt;=Input_Values!$L$3,Calculations!H12&gt;=Input_Values!$F$11),Calculations!I12," ")," ")</f>
        <v>40.925421052631577</v>
      </c>
      <c r="J12" s="18">
        <f>IF(AND(Calculations!J12&lt;=Input_Values!$L$3,Calculations!J12&gt;=Input_Values!$F$11),IF(AND(Calculations!K12&lt;=Input_Values!$J$3,Calculations!K12&gt;=Input_Values!$D$11),Calculations!J12," ")," ")</f>
        <v>-79.922421052631577</v>
      </c>
      <c r="K12" s="18">
        <f>IF(AND(Calculations!K12&lt;=Input_Values!$J$3,Calculations!K12&gt;=Input_Values!$D$11),IF(AND(Calculations!J12&lt;=Input_Values!$L$3,Calculations!J12&gt;=Input_Values!$F$11),Calculations!K12," ")," ")</f>
        <v>40.925421052631577</v>
      </c>
      <c r="L12" s="18">
        <f>IF(AND(Calculations!L12&lt;=Input_Values!$L$3,Calculations!L12&gt;=Input_Values!$F$11),IF(AND(Calculations!M12&lt;=Input_Values!$J$3,Calculations!M12&gt;=Input_Values!$D$11),Calculations!L12," ")," ")</f>
        <v>-79.773526315789468</v>
      </c>
      <c r="M12" s="18">
        <f>IF(AND(Calculations!M12&lt;=Input_Values!$J$3,Calculations!M12&gt;=Input_Values!$D$11),IF(AND(Calculations!L12&lt;=Input_Values!$L$3,Calculations!L12&gt;=Input_Values!$F$11),Calculations!M12," ")," ")</f>
        <v>40.925421052631577</v>
      </c>
      <c r="N12" s="18">
        <f>IF(AND(Calculations!N12&lt;=Input_Values!$L$3,Calculations!N12&gt;=Input_Values!$F$11),IF(AND(Calculations!O12&lt;=Input_Values!$J$3,Calculations!O12&gt;=Input_Values!$D$11),Calculations!N12," ")," ")</f>
        <v>-79.624631578947373</v>
      </c>
      <c r="O12" s="18">
        <f>IF(AND(Calculations!O12&lt;=Input_Values!$J$3,Calculations!O12&gt;=Input_Values!$D$11),IF(AND(Calculations!N12&lt;=Input_Values!$L$3,Calculations!N12&gt;=Input_Values!$F$11),Calculations!O12," ")," ")</f>
        <v>40.925421052631577</v>
      </c>
      <c r="P12" s="18">
        <f>IF(AND(Calculations!P12&lt;=Input_Values!$L$3,Calculations!P12&gt;=Input_Values!$F$11),IF(AND(Calculations!Q12&lt;=Input_Values!$J$3,Calculations!Q12&gt;=Input_Values!$D$11),Calculations!P12," ")," ")</f>
        <v>-79.475736842105263</v>
      </c>
      <c r="Q12" s="18">
        <f>IF(AND(Calculations!Q12&lt;=Input_Values!$J$3,Calculations!Q12&gt;=Input_Values!$D$11),IF(AND(Calculations!P12&lt;=Input_Values!$L$3,Calculations!P12&gt;=Input_Values!$F$11),Calculations!Q12," ")," ")</f>
        <v>40.925421052631577</v>
      </c>
      <c r="R12" s="18">
        <f>IF(AND(Calculations!R12&lt;=Input_Values!$L$3,Calculations!R12&gt;=Input_Values!$F$11),IF(AND(Calculations!S12&lt;=Input_Values!$J$3,Calculations!S12&gt;=Input_Values!$D$11),Calculations!R12," ")," ")</f>
        <v>-79.326842105263154</v>
      </c>
      <c r="S12" s="18">
        <f>IF(AND(Calculations!S12&lt;=Input_Values!$J$3,Calculations!S12&gt;=Input_Values!$D$11),IF(AND(Calculations!R12&lt;=Input_Values!$L$3,Calculations!R12&gt;=Input_Values!$F$11),Calculations!S12," ")," ")</f>
        <v>40.925421052631577</v>
      </c>
      <c r="T12" s="18">
        <f>IF(AND(Calculations!T12&lt;=Input_Values!$L$3,Calculations!T12&gt;=Input_Values!$F$11),IF(AND(Calculations!U12&lt;=Input_Values!$J$3,Calculations!U12&gt;=Input_Values!$D$11),Calculations!T12," ")," ")</f>
        <v>-79.177947368421044</v>
      </c>
      <c r="U12" s="18">
        <f>IF(AND(Calculations!U12&lt;=Input_Values!$J$3,Calculations!U12&gt;=Input_Values!$D$11),IF(AND(Calculations!T12&lt;=Input_Values!$L$3,Calculations!T12&gt;=Input_Values!$F$11),Calculations!U12," ")," ")</f>
        <v>40.925421052631577</v>
      </c>
      <c r="V12" s="18">
        <f>IF(AND(Calculations!V12&lt;=Input_Values!$L$3,Calculations!V12&gt;=Input_Values!$F$11),IF(AND(Calculations!W12&lt;=Input_Values!$J$3,Calculations!W12&gt;=Input_Values!$D$11),Calculations!V12," ")," ")</f>
        <v>-79.029052631578949</v>
      </c>
      <c r="W12" s="18">
        <f>IF(AND(Calculations!W12&lt;=Input_Values!$J$3,Calculations!W12&gt;=Input_Values!$D$11),IF(AND(Calculations!V12&lt;=Input_Values!$L$3,Calculations!V12&gt;=Input_Values!$F$11),Calculations!W12," ")," ")</f>
        <v>40.925421052631577</v>
      </c>
      <c r="X12" s="18">
        <f>IF(AND(Calculations!X12&lt;=Input_Values!$L$3,Calculations!X12&gt;=Input_Values!$F$11),IF(AND(Calculations!Y12&lt;=Input_Values!$J$3,Calculations!Y12&gt;=Input_Values!$D$11),Calculations!X12," ")," ")</f>
        <v>-78.88015789473684</v>
      </c>
      <c r="Y12" s="18">
        <f>IF(AND(Calculations!Y12&lt;=Input_Values!$J$3,Calculations!Y12&gt;=Input_Values!$D$11),IF(AND(Calculations!X12&lt;=Input_Values!$L$3,Calculations!X12&gt;=Input_Values!$F$11),Calculations!Y12," ")," ")</f>
        <v>40.925421052631577</v>
      </c>
      <c r="Z12" s="18">
        <f>IF(AND(Calculations!Z12&lt;=Input_Values!$L$3,Calculations!Z12&gt;=Input_Values!$F$11),IF(AND(Calculations!AA12&lt;=Input_Values!$J$3,Calculations!AA12&gt;=Input_Values!$D$11),Calculations!Z12," ")," ")</f>
        <v>-78.73126315789473</v>
      </c>
      <c r="AA12" s="18">
        <f>IF(AND(Calculations!AA12&lt;=Input_Values!$J$3,Calculations!AA12&gt;=Input_Values!$D$11),IF(AND(Calculations!Z12&lt;=Input_Values!$L$3,Calculations!Z12&gt;=Input_Values!$F$11),Calculations!AA12," ")," ")</f>
        <v>40.925421052631577</v>
      </c>
      <c r="AB12" s="18">
        <f>IF(AND(Calculations!AB12&lt;=Input_Values!$L$3,Calculations!AB12&gt;=Input_Values!$F$11),IF(AND(Calculations!AC12&lt;=Input_Values!$J$3,Calculations!AC12&gt;=Input_Values!$D$11),Calculations!AB12," ")," ")</f>
        <v>-78.582368421052621</v>
      </c>
      <c r="AC12" s="18">
        <f>IF(AND(Calculations!AC12&lt;=Input_Values!$J$3,Calculations!AC12&gt;=Input_Values!$D$11),IF(AND(Calculations!AB12&lt;=Input_Values!$L$3,Calculations!AB12&gt;=Input_Values!$F$11),Calculations!AC12," ")," ")</f>
        <v>40.925421052631577</v>
      </c>
      <c r="AD12" s="18">
        <f>IF(AND(Calculations!AD12&lt;=Input_Values!$L$3,Calculations!AD12&gt;=Input_Values!$F$11),IF(AND(Calculations!AE12&lt;=Input_Values!$J$3,Calculations!AE12&gt;=Input_Values!$D$11),Calculations!AD12," ")," ")</f>
        <v>-78.433473684210526</v>
      </c>
      <c r="AE12" s="18">
        <f>IF(AND(Calculations!AE12&lt;=Input_Values!$J$3,Calculations!AE12&gt;=Input_Values!$D$11),IF(AND(Calculations!AD12&lt;=Input_Values!$L$3,Calculations!AD12&gt;=Input_Values!$F$11),Calculations!AE12," ")," ")</f>
        <v>40.925421052631577</v>
      </c>
      <c r="AF12" s="18">
        <f>IF(AND(Calculations!AF12&lt;=Input_Values!$L$3,Calculations!AF12&gt;=Input_Values!$F$11),IF(AND(Calculations!AG12&lt;=Input_Values!$J$3,Calculations!AG12&gt;=Input_Values!$D$11),Calculations!AF12," ")," ")</f>
        <v>-78.284578947368416</v>
      </c>
      <c r="AG12" s="18">
        <f>IF(AND(Calculations!AG12&lt;=Input_Values!$J$3,Calculations!AG12&gt;=Input_Values!$D$11),IF(AND(Calculations!AF12&lt;=Input_Values!$L$3,Calculations!AF12&gt;=Input_Values!$F$11),Calculations!AG12," ")," ")</f>
        <v>40.925421052631577</v>
      </c>
      <c r="AH12" s="18">
        <f>IF(AND(Calculations!AH12&lt;=Input_Values!$L$3,Calculations!AH12&gt;=Input_Values!$F$11),IF(AND(Calculations!AI12&lt;=Input_Values!$J$3,Calculations!AI12&gt;=Input_Values!$D$11),Calculations!AH12," ")," ")</f>
        <v>-78.135684210526307</v>
      </c>
      <c r="AI12" s="18">
        <f>IF(AND(Calculations!AI12&lt;=Input_Values!$J$3,Calculations!AI12&gt;=Input_Values!$D$11),IF(AND(Calculations!AH12&lt;=Input_Values!$L$3,Calculations!AH12&gt;=Input_Values!$F$11),Calculations!AI12," ")," ")</f>
        <v>40.925421052631577</v>
      </c>
      <c r="AJ12" s="18">
        <f>IF(AND(Calculations!AJ12&lt;=Input_Values!$L$3,Calculations!AJ12&gt;=Input_Values!$F$11),IF(AND(Calculations!AK12&lt;=Input_Values!$J$3,Calculations!AK12&gt;=Input_Values!$D$11),Calculations!AJ12," ")," ")</f>
        <v>-77.986789473684198</v>
      </c>
      <c r="AK12" s="18">
        <f>IF(AND(Calculations!AK12&lt;=Input_Values!$J$3,Calculations!AK12&gt;=Input_Values!$D$11),IF(AND(Calculations!AJ12&lt;=Input_Values!$L$3,Calculations!AJ12&gt;=Input_Values!$F$11),Calculations!AK12," ")," ")</f>
        <v>40.925421052631577</v>
      </c>
      <c r="AL12" s="18">
        <f>IF(AND(Calculations!AL12&lt;=Input_Values!$L$3,Calculations!AL12&gt;=Input_Values!$F$11),IF(AND(Calculations!AM12&lt;=Input_Values!$J$3,Calculations!AM12&gt;=Input_Values!$D$11),Calculations!AL12," ")," ")</f>
        <v>-77.837894736842102</v>
      </c>
      <c r="AM12" s="18">
        <f>IF(AND(Calculations!AM12&lt;=Input_Values!$J$3,Calculations!AM12&gt;=Input_Values!$D$11),IF(AND(Calculations!AL12&lt;=Input_Values!$L$3,Calculations!AL12&gt;=Input_Values!$F$11),Calculations!AM12," ")," ")</f>
        <v>40.925421052631577</v>
      </c>
      <c r="AN12" s="18">
        <f>IF(AND(Calculations!AN12&lt;=Input_Values!$L$3,Calculations!AN12&gt;=Input_Values!$F$11),IF(AND(Calculations!AO12&lt;=Input_Values!$J$3,Calculations!AO12&gt;=Input_Values!$D$11),Calculations!AN12," ")," ")</f>
        <v>-77.688999999999993</v>
      </c>
      <c r="AO12" s="18">
        <f>IF(AND(Calculations!AO12&lt;=Input_Values!$J$3,Calculations!AO12&gt;=Input_Values!$D$11),IF(AND(Calculations!AN12&lt;=Input_Values!$L$3,Calculations!AN12&gt;=Input_Values!$F$11),Calculations!AO12," ")," ")</f>
        <v>40.925421052631577</v>
      </c>
    </row>
    <row r="13" spans="1:16384" x14ac:dyDescent="0.3">
      <c r="A13" s="17" t="s">
        <v>40</v>
      </c>
      <c r="B13" s="18">
        <f>IF(AND(Calculations!B13&lt;=Input_Values!$L$3,Calculations!B13&gt;=Input_Values!$F$11),IF(AND(Calculations!C13&lt;=Input_Values!$J$3,Calculations!C13&gt;=Input_Values!$D$11),Calculations!B13," ")," ")</f>
        <v>-80.518000000000001</v>
      </c>
      <c r="C13" s="18">
        <f>IF(AND(Calculations!C13&lt;=Input_Values!$J$3,Calculations!C13&gt;=Input_Values!$D$11),IF(AND(Calculations!B13&lt;=Input_Values!$L$3,Calculations!B13&gt;=Input_Values!$F$11),Calculations!C13," ")," ")</f>
        <v>40.80457894736842</v>
      </c>
      <c r="D13" s="18">
        <f>IF(AND(Calculations!D13&lt;=Input_Values!$L$3,Calculations!D13&gt;=Input_Values!$F$11),IF(AND(Calculations!E13&lt;=Input_Values!$J$3,Calculations!E13&gt;=Input_Values!$D$11),Calculations!D13," ")," ")</f>
        <v>-80.369105263157891</v>
      </c>
      <c r="E13" s="18">
        <f>IF(AND(Calculations!E13&lt;=Input_Values!$J$3,Calculations!E13&gt;=Input_Values!$D$11),IF(AND(Calculations!D13&lt;=Input_Values!$L$3,Calculations!D13&gt;=Input_Values!$F$11),Calculations!E13," ")," ")</f>
        <v>40.80457894736842</v>
      </c>
      <c r="F13" s="18">
        <f>IF(AND(Calculations!F13&lt;=Input_Values!$L$3,Calculations!F13&gt;=Input_Values!$F$11),IF(AND(Calculations!G13&lt;=Input_Values!$J$3,Calculations!G13&gt;=Input_Values!$D$11),Calculations!F13," ")," ")</f>
        <v>-80.220210526315796</v>
      </c>
      <c r="G13" s="18">
        <f>IF(AND(Calculations!G13&lt;=Input_Values!$J$3,Calculations!G13&gt;=Input_Values!$D$11),IF(AND(Calculations!F13&lt;=Input_Values!$L$3,Calculations!F13&gt;=Input_Values!$F$11),Calculations!G13," ")," ")</f>
        <v>40.80457894736842</v>
      </c>
      <c r="H13" s="18">
        <f>IF(AND(Calculations!H13&lt;=Input_Values!$L$3,Calculations!H13&gt;=Input_Values!$F$11),IF(AND(Calculations!I13&lt;=Input_Values!$J$3,Calculations!I13&gt;=Input_Values!$D$11),Calculations!H13," ")," ")</f>
        <v>-80.071315789473687</v>
      </c>
      <c r="I13" s="18">
        <f>IF(AND(Calculations!I13&lt;=Input_Values!$J$3,Calculations!I13&gt;=Input_Values!$D$11),IF(AND(Calculations!H13&lt;=Input_Values!$L$3,Calculations!H13&gt;=Input_Values!$F$11),Calculations!I13," ")," ")</f>
        <v>40.80457894736842</v>
      </c>
      <c r="J13" s="18">
        <f>IF(AND(Calculations!J13&lt;=Input_Values!$L$3,Calculations!J13&gt;=Input_Values!$F$11),IF(AND(Calculations!K13&lt;=Input_Values!$J$3,Calculations!K13&gt;=Input_Values!$D$11),Calculations!J13," ")," ")</f>
        <v>-79.922421052631577</v>
      </c>
      <c r="K13" s="18">
        <f>IF(AND(Calculations!K13&lt;=Input_Values!$J$3,Calculations!K13&gt;=Input_Values!$D$11),IF(AND(Calculations!J13&lt;=Input_Values!$L$3,Calculations!J13&gt;=Input_Values!$F$11),Calculations!K13," ")," ")</f>
        <v>40.80457894736842</v>
      </c>
      <c r="L13" s="18">
        <f>IF(AND(Calculations!L13&lt;=Input_Values!$L$3,Calculations!L13&gt;=Input_Values!$F$11),IF(AND(Calculations!M13&lt;=Input_Values!$J$3,Calculations!M13&gt;=Input_Values!$D$11),Calculations!L13," ")," ")</f>
        <v>-79.773526315789468</v>
      </c>
      <c r="M13" s="18">
        <f>IF(AND(Calculations!M13&lt;=Input_Values!$J$3,Calculations!M13&gt;=Input_Values!$D$11),IF(AND(Calculations!L13&lt;=Input_Values!$L$3,Calculations!L13&gt;=Input_Values!$F$11),Calculations!M13," ")," ")</f>
        <v>40.80457894736842</v>
      </c>
      <c r="N13" s="18">
        <f>IF(AND(Calculations!N13&lt;=Input_Values!$L$3,Calculations!N13&gt;=Input_Values!$F$11),IF(AND(Calculations!O13&lt;=Input_Values!$J$3,Calculations!O13&gt;=Input_Values!$D$11),Calculations!N13," ")," ")</f>
        <v>-79.624631578947373</v>
      </c>
      <c r="O13" s="18">
        <f>IF(AND(Calculations!O13&lt;=Input_Values!$J$3,Calculations!O13&gt;=Input_Values!$D$11),IF(AND(Calculations!N13&lt;=Input_Values!$L$3,Calculations!N13&gt;=Input_Values!$F$11),Calculations!O13," ")," ")</f>
        <v>40.80457894736842</v>
      </c>
      <c r="P13" s="18">
        <f>IF(AND(Calculations!P13&lt;=Input_Values!$L$3,Calculations!P13&gt;=Input_Values!$F$11),IF(AND(Calculations!Q13&lt;=Input_Values!$J$3,Calculations!Q13&gt;=Input_Values!$D$11),Calculations!P13," ")," ")</f>
        <v>-79.475736842105263</v>
      </c>
      <c r="Q13" s="18">
        <f>IF(AND(Calculations!Q13&lt;=Input_Values!$J$3,Calculations!Q13&gt;=Input_Values!$D$11),IF(AND(Calculations!P13&lt;=Input_Values!$L$3,Calculations!P13&gt;=Input_Values!$F$11),Calculations!Q13," ")," ")</f>
        <v>40.80457894736842</v>
      </c>
      <c r="R13" s="18">
        <f>IF(AND(Calculations!R13&lt;=Input_Values!$L$3,Calculations!R13&gt;=Input_Values!$F$11),IF(AND(Calculations!S13&lt;=Input_Values!$J$3,Calculations!S13&gt;=Input_Values!$D$11),Calculations!R13," ")," ")</f>
        <v>-79.326842105263154</v>
      </c>
      <c r="S13" s="18">
        <f>IF(AND(Calculations!S13&lt;=Input_Values!$J$3,Calculations!S13&gt;=Input_Values!$D$11),IF(AND(Calculations!R13&lt;=Input_Values!$L$3,Calculations!R13&gt;=Input_Values!$F$11),Calculations!S13," ")," ")</f>
        <v>40.80457894736842</v>
      </c>
      <c r="T13" s="18">
        <f>IF(AND(Calculations!T13&lt;=Input_Values!$L$3,Calculations!T13&gt;=Input_Values!$F$11),IF(AND(Calculations!U13&lt;=Input_Values!$J$3,Calculations!U13&gt;=Input_Values!$D$11),Calculations!T13," ")," ")</f>
        <v>-79.177947368421044</v>
      </c>
      <c r="U13" s="18">
        <f>IF(AND(Calculations!U13&lt;=Input_Values!$J$3,Calculations!U13&gt;=Input_Values!$D$11),IF(AND(Calculations!T13&lt;=Input_Values!$L$3,Calculations!T13&gt;=Input_Values!$F$11),Calculations!U13," ")," ")</f>
        <v>40.80457894736842</v>
      </c>
      <c r="V13" s="18">
        <f>IF(AND(Calculations!V13&lt;=Input_Values!$L$3,Calculations!V13&gt;=Input_Values!$F$11),IF(AND(Calculations!W13&lt;=Input_Values!$J$3,Calculations!W13&gt;=Input_Values!$D$11),Calculations!V13," ")," ")</f>
        <v>-79.029052631578949</v>
      </c>
      <c r="W13" s="18">
        <f>IF(AND(Calculations!W13&lt;=Input_Values!$J$3,Calculations!W13&gt;=Input_Values!$D$11),IF(AND(Calculations!V13&lt;=Input_Values!$L$3,Calculations!V13&gt;=Input_Values!$F$11),Calculations!W13," ")," ")</f>
        <v>40.80457894736842</v>
      </c>
      <c r="X13" s="18">
        <f>IF(AND(Calculations!X13&lt;=Input_Values!$L$3,Calculations!X13&gt;=Input_Values!$F$11),IF(AND(Calculations!Y13&lt;=Input_Values!$J$3,Calculations!Y13&gt;=Input_Values!$D$11),Calculations!X13," ")," ")</f>
        <v>-78.88015789473684</v>
      </c>
      <c r="Y13" s="18">
        <f>IF(AND(Calculations!Y13&lt;=Input_Values!$J$3,Calculations!Y13&gt;=Input_Values!$D$11),IF(AND(Calculations!X13&lt;=Input_Values!$L$3,Calculations!X13&gt;=Input_Values!$F$11),Calculations!Y13," ")," ")</f>
        <v>40.80457894736842</v>
      </c>
      <c r="Z13" s="18">
        <f>IF(AND(Calculations!Z13&lt;=Input_Values!$L$3,Calculations!Z13&gt;=Input_Values!$F$11),IF(AND(Calculations!AA13&lt;=Input_Values!$J$3,Calculations!AA13&gt;=Input_Values!$D$11),Calculations!Z13," ")," ")</f>
        <v>-78.73126315789473</v>
      </c>
      <c r="AA13" s="18">
        <f>IF(AND(Calculations!AA13&lt;=Input_Values!$J$3,Calculations!AA13&gt;=Input_Values!$D$11),IF(AND(Calculations!Z13&lt;=Input_Values!$L$3,Calculations!Z13&gt;=Input_Values!$F$11),Calculations!AA13," ")," ")</f>
        <v>40.80457894736842</v>
      </c>
      <c r="AB13" s="18">
        <f>IF(AND(Calculations!AB13&lt;=Input_Values!$L$3,Calculations!AB13&gt;=Input_Values!$F$11),IF(AND(Calculations!AC13&lt;=Input_Values!$J$3,Calculations!AC13&gt;=Input_Values!$D$11),Calculations!AB13," ")," ")</f>
        <v>-78.582368421052621</v>
      </c>
      <c r="AC13" s="18">
        <f>IF(AND(Calculations!AC13&lt;=Input_Values!$J$3,Calculations!AC13&gt;=Input_Values!$D$11),IF(AND(Calculations!AB13&lt;=Input_Values!$L$3,Calculations!AB13&gt;=Input_Values!$F$11),Calculations!AC13," ")," ")</f>
        <v>40.80457894736842</v>
      </c>
      <c r="AD13" s="18">
        <f>IF(AND(Calculations!AD13&lt;=Input_Values!$L$3,Calculations!AD13&gt;=Input_Values!$F$11),IF(AND(Calculations!AE13&lt;=Input_Values!$J$3,Calculations!AE13&gt;=Input_Values!$D$11),Calculations!AD13," ")," ")</f>
        <v>-78.433473684210526</v>
      </c>
      <c r="AE13" s="18">
        <f>IF(AND(Calculations!AE13&lt;=Input_Values!$J$3,Calculations!AE13&gt;=Input_Values!$D$11),IF(AND(Calculations!AD13&lt;=Input_Values!$L$3,Calculations!AD13&gt;=Input_Values!$F$11),Calculations!AE13," ")," ")</f>
        <v>40.80457894736842</v>
      </c>
      <c r="AF13" s="18">
        <f>IF(AND(Calculations!AF13&lt;=Input_Values!$L$3,Calculations!AF13&gt;=Input_Values!$F$11),IF(AND(Calculations!AG13&lt;=Input_Values!$J$3,Calculations!AG13&gt;=Input_Values!$D$11),Calculations!AF13," ")," ")</f>
        <v>-78.284578947368416</v>
      </c>
      <c r="AG13" s="18">
        <f>IF(AND(Calculations!AG13&lt;=Input_Values!$J$3,Calculations!AG13&gt;=Input_Values!$D$11),IF(AND(Calculations!AF13&lt;=Input_Values!$L$3,Calculations!AF13&gt;=Input_Values!$F$11),Calculations!AG13," ")," ")</f>
        <v>40.80457894736842</v>
      </c>
      <c r="AH13" s="18">
        <f>IF(AND(Calculations!AH13&lt;=Input_Values!$L$3,Calculations!AH13&gt;=Input_Values!$F$11),IF(AND(Calculations!AI13&lt;=Input_Values!$J$3,Calculations!AI13&gt;=Input_Values!$D$11),Calculations!AH13," ")," ")</f>
        <v>-78.135684210526307</v>
      </c>
      <c r="AI13" s="18">
        <f>IF(AND(Calculations!AI13&lt;=Input_Values!$J$3,Calculations!AI13&gt;=Input_Values!$D$11),IF(AND(Calculations!AH13&lt;=Input_Values!$L$3,Calculations!AH13&gt;=Input_Values!$F$11),Calculations!AI13," ")," ")</f>
        <v>40.80457894736842</v>
      </c>
      <c r="AJ13" s="18">
        <f>IF(AND(Calculations!AJ13&lt;=Input_Values!$L$3,Calculations!AJ13&gt;=Input_Values!$F$11),IF(AND(Calculations!AK13&lt;=Input_Values!$J$3,Calculations!AK13&gt;=Input_Values!$D$11),Calculations!AJ13," ")," ")</f>
        <v>-77.986789473684198</v>
      </c>
      <c r="AK13" s="18">
        <f>IF(AND(Calculations!AK13&lt;=Input_Values!$J$3,Calculations!AK13&gt;=Input_Values!$D$11),IF(AND(Calculations!AJ13&lt;=Input_Values!$L$3,Calculations!AJ13&gt;=Input_Values!$F$11),Calculations!AK13," ")," ")</f>
        <v>40.80457894736842</v>
      </c>
      <c r="AL13" s="18">
        <f>IF(AND(Calculations!AL13&lt;=Input_Values!$L$3,Calculations!AL13&gt;=Input_Values!$F$11),IF(AND(Calculations!AM13&lt;=Input_Values!$J$3,Calculations!AM13&gt;=Input_Values!$D$11),Calculations!AL13," ")," ")</f>
        <v>-77.837894736842102</v>
      </c>
      <c r="AM13" s="18">
        <f>IF(AND(Calculations!AM13&lt;=Input_Values!$J$3,Calculations!AM13&gt;=Input_Values!$D$11),IF(AND(Calculations!AL13&lt;=Input_Values!$L$3,Calculations!AL13&gt;=Input_Values!$F$11),Calculations!AM13," ")," ")</f>
        <v>40.80457894736842</v>
      </c>
      <c r="AN13" s="18">
        <f>IF(AND(Calculations!AN13&lt;=Input_Values!$L$3,Calculations!AN13&gt;=Input_Values!$F$11),IF(AND(Calculations!AO13&lt;=Input_Values!$J$3,Calculations!AO13&gt;=Input_Values!$D$11),Calculations!AN13," ")," ")</f>
        <v>-77.688999999999993</v>
      </c>
      <c r="AO13" s="18">
        <f>IF(AND(Calculations!AO13&lt;=Input_Values!$J$3,Calculations!AO13&gt;=Input_Values!$D$11),IF(AND(Calculations!AN13&lt;=Input_Values!$L$3,Calculations!AN13&gt;=Input_Values!$F$11),Calculations!AO13," ")," ")</f>
        <v>40.80457894736842</v>
      </c>
    </row>
    <row r="14" spans="1:16384" s="19" customFormat="1" x14ac:dyDescent="0.3">
      <c r="A14" s="19" t="s">
        <v>41</v>
      </c>
      <c r="B14" s="18">
        <f>IF(AND(Calculations!B14&lt;=Input_Values!$L$3,Calculations!B14&gt;=Input_Values!$F$11),IF(AND(Calculations!C14&lt;=Input_Values!$J$3,Calculations!C14&gt;=Input_Values!$D$11),Calculations!B14," ")," ")</f>
        <v>-80.518000000000001</v>
      </c>
      <c r="C14" s="18">
        <f>IF(AND(Calculations!C14&lt;=Input_Values!$J$3,Calculations!C14&gt;=Input_Values!$D$11),IF(AND(Calculations!B14&lt;=Input_Values!$L$3,Calculations!B14&gt;=Input_Values!$F$11),Calculations!C14," ")," ")</f>
        <v>40.683736842105262</v>
      </c>
      <c r="D14" s="18">
        <f>IF(AND(Calculations!D14&lt;=Input_Values!$L$3,Calculations!D14&gt;=Input_Values!$F$11),IF(AND(Calculations!E14&lt;=Input_Values!$J$3,Calculations!E14&gt;=Input_Values!$D$11),Calculations!D14," ")," ")</f>
        <v>-80.369105263157891</v>
      </c>
      <c r="E14" s="18">
        <f>IF(AND(Calculations!E14&lt;=Input_Values!$J$3,Calculations!E14&gt;=Input_Values!$D$11),IF(AND(Calculations!D14&lt;=Input_Values!$L$3,Calculations!D14&gt;=Input_Values!$F$11),Calculations!E14," ")," ")</f>
        <v>40.683736842105262</v>
      </c>
      <c r="F14" s="18">
        <f>IF(AND(Calculations!F14&lt;=Input_Values!$L$3,Calculations!F14&gt;=Input_Values!$F$11),IF(AND(Calculations!G14&lt;=Input_Values!$J$3,Calculations!G14&gt;=Input_Values!$D$11),Calculations!F14," ")," ")</f>
        <v>-80.220210526315796</v>
      </c>
      <c r="G14" s="18">
        <f>IF(AND(Calculations!G14&lt;=Input_Values!$J$3,Calculations!G14&gt;=Input_Values!$D$11),IF(AND(Calculations!F14&lt;=Input_Values!$L$3,Calculations!F14&gt;=Input_Values!$F$11),Calculations!G14," ")," ")</f>
        <v>40.683736842105262</v>
      </c>
      <c r="H14" s="18">
        <f>IF(AND(Calculations!H14&lt;=Input_Values!$L$3,Calculations!H14&gt;=Input_Values!$F$11),IF(AND(Calculations!I14&lt;=Input_Values!$J$3,Calculations!I14&gt;=Input_Values!$D$11),Calculations!H14," ")," ")</f>
        <v>-80.071315789473687</v>
      </c>
      <c r="I14" s="18">
        <f>IF(AND(Calculations!I14&lt;=Input_Values!$J$3,Calculations!I14&gt;=Input_Values!$D$11),IF(AND(Calculations!H14&lt;=Input_Values!$L$3,Calculations!H14&gt;=Input_Values!$F$11),Calculations!I14," ")," ")</f>
        <v>40.683736842105262</v>
      </c>
      <c r="J14" s="18">
        <f>IF(AND(Calculations!J14&lt;=Input_Values!$L$3,Calculations!J14&gt;=Input_Values!$F$11),IF(AND(Calculations!K14&lt;=Input_Values!$J$3,Calculations!K14&gt;=Input_Values!$D$11),Calculations!J14," ")," ")</f>
        <v>-79.922421052631577</v>
      </c>
      <c r="K14" s="18">
        <f>IF(AND(Calculations!K14&lt;=Input_Values!$J$3,Calculations!K14&gt;=Input_Values!$D$11),IF(AND(Calculations!J14&lt;=Input_Values!$L$3,Calculations!J14&gt;=Input_Values!$F$11),Calculations!K14," ")," ")</f>
        <v>40.683736842105262</v>
      </c>
      <c r="L14" s="18">
        <f>IF(AND(Calculations!L14&lt;=Input_Values!$L$3,Calculations!L14&gt;=Input_Values!$F$11),IF(AND(Calculations!M14&lt;=Input_Values!$J$3,Calculations!M14&gt;=Input_Values!$D$11),Calculations!L14," ")," ")</f>
        <v>-79.773526315789468</v>
      </c>
      <c r="M14" s="18">
        <f>IF(AND(Calculations!M14&lt;=Input_Values!$J$3,Calculations!M14&gt;=Input_Values!$D$11),IF(AND(Calculations!L14&lt;=Input_Values!$L$3,Calculations!L14&gt;=Input_Values!$F$11),Calculations!M14," ")," ")</f>
        <v>40.683736842105262</v>
      </c>
      <c r="N14" s="18">
        <f>IF(AND(Calculations!N14&lt;=Input_Values!$L$3,Calculations!N14&gt;=Input_Values!$F$11),IF(AND(Calculations!O14&lt;=Input_Values!$J$3,Calculations!O14&gt;=Input_Values!$D$11),Calculations!N14," ")," ")</f>
        <v>-79.624631578947373</v>
      </c>
      <c r="O14" s="18">
        <f>IF(AND(Calculations!O14&lt;=Input_Values!$J$3,Calculations!O14&gt;=Input_Values!$D$11),IF(AND(Calculations!N14&lt;=Input_Values!$L$3,Calculations!N14&gt;=Input_Values!$F$11),Calculations!O14," ")," ")</f>
        <v>40.683736842105262</v>
      </c>
      <c r="P14" s="18">
        <f>IF(AND(Calculations!P14&lt;=Input_Values!$L$3,Calculations!P14&gt;=Input_Values!$F$11),IF(AND(Calculations!Q14&lt;=Input_Values!$J$3,Calculations!Q14&gt;=Input_Values!$D$11),Calculations!P14," ")," ")</f>
        <v>-79.475736842105263</v>
      </c>
      <c r="Q14" s="18">
        <f>IF(AND(Calculations!Q14&lt;=Input_Values!$J$3,Calculations!Q14&gt;=Input_Values!$D$11),IF(AND(Calculations!P14&lt;=Input_Values!$L$3,Calculations!P14&gt;=Input_Values!$F$11),Calculations!Q14," ")," ")</f>
        <v>40.683736842105262</v>
      </c>
      <c r="R14" s="18">
        <f>IF(AND(Calculations!R14&lt;=Input_Values!$L$3,Calculations!R14&gt;=Input_Values!$F$11),IF(AND(Calculations!S14&lt;=Input_Values!$J$3,Calculations!S14&gt;=Input_Values!$D$11),Calculations!R14," ")," ")</f>
        <v>-79.326842105263154</v>
      </c>
      <c r="S14" s="18">
        <f>IF(AND(Calculations!S14&lt;=Input_Values!$J$3,Calculations!S14&gt;=Input_Values!$D$11),IF(AND(Calculations!R14&lt;=Input_Values!$L$3,Calculations!R14&gt;=Input_Values!$F$11),Calculations!S14," ")," ")</f>
        <v>40.683736842105262</v>
      </c>
      <c r="T14" s="18">
        <f>IF(AND(Calculations!T14&lt;=Input_Values!$L$3,Calculations!T14&gt;=Input_Values!$F$11),IF(AND(Calculations!U14&lt;=Input_Values!$J$3,Calculations!U14&gt;=Input_Values!$D$11),Calculations!T14," ")," ")</f>
        <v>-79.177947368421044</v>
      </c>
      <c r="U14" s="18">
        <f>IF(AND(Calculations!U14&lt;=Input_Values!$J$3,Calculations!U14&gt;=Input_Values!$D$11),IF(AND(Calculations!T14&lt;=Input_Values!$L$3,Calculations!T14&gt;=Input_Values!$F$11),Calculations!U14," ")," ")</f>
        <v>40.683736842105262</v>
      </c>
      <c r="V14" s="18">
        <f>IF(AND(Calculations!V14&lt;=Input_Values!$L$3,Calculations!V14&gt;=Input_Values!$F$11),IF(AND(Calculations!W14&lt;=Input_Values!$J$3,Calculations!W14&gt;=Input_Values!$D$11),Calculations!V14," ")," ")</f>
        <v>-79.029052631578949</v>
      </c>
      <c r="W14" s="18">
        <f>IF(AND(Calculations!W14&lt;=Input_Values!$J$3,Calculations!W14&gt;=Input_Values!$D$11),IF(AND(Calculations!V14&lt;=Input_Values!$L$3,Calculations!V14&gt;=Input_Values!$F$11),Calculations!W14," ")," ")</f>
        <v>40.683736842105262</v>
      </c>
      <c r="X14" s="18">
        <f>IF(AND(Calculations!X14&lt;=Input_Values!$L$3,Calculations!X14&gt;=Input_Values!$F$11),IF(AND(Calculations!Y14&lt;=Input_Values!$J$3,Calculations!Y14&gt;=Input_Values!$D$11),Calculations!X14," ")," ")</f>
        <v>-78.88015789473684</v>
      </c>
      <c r="Y14" s="18">
        <f>IF(AND(Calculations!Y14&lt;=Input_Values!$J$3,Calculations!Y14&gt;=Input_Values!$D$11),IF(AND(Calculations!X14&lt;=Input_Values!$L$3,Calculations!X14&gt;=Input_Values!$F$11),Calculations!Y14," ")," ")</f>
        <v>40.683736842105262</v>
      </c>
      <c r="Z14" s="18">
        <f>IF(AND(Calculations!Z14&lt;=Input_Values!$L$3,Calculations!Z14&gt;=Input_Values!$F$11),IF(AND(Calculations!AA14&lt;=Input_Values!$J$3,Calculations!AA14&gt;=Input_Values!$D$11),Calculations!Z14," ")," ")</f>
        <v>-78.73126315789473</v>
      </c>
      <c r="AA14" s="18">
        <f>IF(AND(Calculations!AA14&lt;=Input_Values!$J$3,Calculations!AA14&gt;=Input_Values!$D$11),IF(AND(Calculations!Z14&lt;=Input_Values!$L$3,Calculations!Z14&gt;=Input_Values!$F$11),Calculations!AA14," ")," ")</f>
        <v>40.683736842105262</v>
      </c>
      <c r="AB14" s="18">
        <f>IF(AND(Calculations!AB14&lt;=Input_Values!$L$3,Calculations!AB14&gt;=Input_Values!$F$11),IF(AND(Calculations!AC14&lt;=Input_Values!$J$3,Calculations!AC14&gt;=Input_Values!$D$11),Calculations!AB14," ")," ")</f>
        <v>-78.582368421052621</v>
      </c>
      <c r="AC14" s="18">
        <f>IF(AND(Calculations!AC14&lt;=Input_Values!$J$3,Calculations!AC14&gt;=Input_Values!$D$11),IF(AND(Calculations!AB14&lt;=Input_Values!$L$3,Calculations!AB14&gt;=Input_Values!$F$11),Calculations!AC14," ")," ")</f>
        <v>40.683736842105262</v>
      </c>
      <c r="AD14" s="18">
        <f>IF(AND(Calculations!AD14&lt;=Input_Values!$L$3,Calculations!AD14&gt;=Input_Values!$F$11),IF(AND(Calculations!AE14&lt;=Input_Values!$J$3,Calculations!AE14&gt;=Input_Values!$D$11),Calculations!AD14," ")," ")</f>
        <v>-78.433473684210526</v>
      </c>
      <c r="AE14" s="18">
        <f>IF(AND(Calculations!AE14&lt;=Input_Values!$J$3,Calculations!AE14&gt;=Input_Values!$D$11),IF(AND(Calculations!AD14&lt;=Input_Values!$L$3,Calculations!AD14&gt;=Input_Values!$F$11),Calculations!AE14," ")," ")</f>
        <v>40.683736842105262</v>
      </c>
      <c r="AF14" s="18">
        <f>IF(AND(Calculations!AF14&lt;=Input_Values!$L$3,Calculations!AF14&gt;=Input_Values!$F$11),IF(AND(Calculations!AG14&lt;=Input_Values!$J$3,Calculations!AG14&gt;=Input_Values!$D$11),Calculations!AF14," ")," ")</f>
        <v>-78.284578947368416</v>
      </c>
      <c r="AG14" s="18">
        <f>IF(AND(Calculations!AG14&lt;=Input_Values!$J$3,Calculations!AG14&gt;=Input_Values!$D$11),IF(AND(Calculations!AF14&lt;=Input_Values!$L$3,Calculations!AF14&gt;=Input_Values!$F$11),Calculations!AG14," ")," ")</f>
        <v>40.683736842105262</v>
      </c>
      <c r="AH14" s="18">
        <f>IF(AND(Calculations!AH14&lt;=Input_Values!$L$3,Calculations!AH14&gt;=Input_Values!$F$11),IF(AND(Calculations!AI14&lt;=Input_Values!$J$3,Calculations!AI14&gt;=Input_Values!$D$11),Calculations!AH14," ")," ")</f>
        <v>-78.135684210526307</v>
      </c>
      <c r="AI14" s="18">
        <f>IF(AND(Calculations!AI14&lt;=Input_Values!$J$3,Calculations!AI14&gt;=Input_Values!$D$11),IF(AND(Calculations!AH14&lt;=Input_Values!$L$3,Calculations!AH14&gt;=Input_Values!$F$11),Calculations!AI14," ")," ")</f>
        <v>40.683736842105262</v>
      </c>
      <c r="AJ14" s="18">
        <f>IF(AND(Calculations!AJ14&lt;=Input_Values!$L$3,Calculations!AJ14&gt;=Input_Values!$F$11),IF(AND(Calculations!AK14&lt;=Input_Values!$J$3,Calculations!AK14&gt;=Input_Values!$D$11),Calculations!AJ14," ")," ")</f>
        <v>-77.986789473684198</v>
      </c>
      <c r="AK14" s="18">
        <f>IF(AND(Calculations!AK14&lt;=Input_Values!$J$3,Calculations!AK14&gt;=Input_Values!$D$11),IF(AND(Calculations!AJ14&lt;=Input_Values!$L$3,Calculations!AJ14&gt;=Input_Values!$F$11),Calculations!AK14," ")," ")</f>
        <v>40.683736842105262</v>
      </c>
      <c r="AL14" s="18">
        <f>IF(AND(Calculations!AL14&lt;=Input_Values!$L$3,Calculations!AL14&gt;=Input_Values!$F$11),IF(AND(Calculations!AM14&lt;=Input_Values!$J$3,Calculations!AM14&gt;=Input_Values!$D$11),Calculations!AL14," ")," ")</f>
        <v>-77.837894736842102</v>
      </c>
      <c r="AM14" s="18">
        <f>IF(AND(Calculations!AM14&lt;=Input_Values!$J$3,Calculations!AM14&gt;=Input_Values!$D$11),IF(AND(Calculations!AL14&lt;=Input_Values!$L$3,Calculations!AL14&gt;=Input_Values!$F$11),Calculations!AM14," ")," ")</f>
        <v>40.683736842105262</v>
      </c>
      <c r="AN14" s="18">
        <f>IF(AND(Calculations!AN14&lt;=Input_Values!$L$3,Calculations!AN14&gt;=Input_Values!$F$11),IF(AND(Calculations!AO14&lt;=Input_Values!$J$3,Calculations!AO14&gt;=Input_Values!$D$11),Calculations!AN14," ")," ")</f>
        <v>-77.688999999999993</v>
      </c>
      <c r="AO14" s="18">
        <f>IF(AND(Calculations!AO14&lt;=Input_Values!$J$3,Calculations!AO14&gt;=Input_Values!$D$11),IF(AND(Calculations!AN14&lt;=Input_Values!$L$3,Calculations!AN14&gt;=Input_Values!$F$11),Calculations!AO14," ")," ")</f>
        <v>40.683736842105262</v>
      </c>
    </row>
    <row r="15" spans="1:16384" x14ac:dyDescent="0.3">
      <c r="A15" s="17" t="s">
        <v>42</v>
      </c>
      <c r="B15" s="18">
        <f>IF(AND(Calculations!B15&lt;=Input_Values!$L$3,Calculations!B15&gt;=Input_Values!$F$11),IF(AND(Calculations!C15&lt;=Input_Values!$J$3,Calculations!C15&gt;=Input_Values!$D$11),Calculations!B15," ")," ")</f>
        <v>-80.518000000000001</v>
      </c>
      <c r="C15" s="18">
        <f>IF(AND(Calculations!C15&lt;=Input_Values!$J$3,Calculations!C15&gt;=Input_Values!$D$11),IF(AND(Calculations!B15&lt;=Input_Values!$L$3,Calculations!B15&gt;=Input_Values!$F$11),Calculations!C15," ")," ")</f>
        <v>40.562894736842104</v>
      </c>
      <c r="D15" s="18">
        <f>IF(AND(Calculations!D15&lt;=Input_Values!$L$3,Calculations!D15&gt;=Input_Values!$F$11),IF(AND(Calculations!E15&lt;=Input_Values!$J$3,Calculations!E15&gt;=Input_Values!$D$11),Calculations!D15," ")," ")</f>
        <v>-80.369105263157891</v>
      </c>
      <c r="E15" s="18">
        <f>IF(AND(Calculations!E15&lt;=Input_Values!$J$3,Calculations!E15&gt;=Input_Values!$D$11),IF(AND(Calculations!D15&lt;=Input_Values!$L$3,Calculations!D15&gt;=Input_Values!$F$11),Calculations!E15," ")," ")</f>
        <v>40.562894736842104</v>
      </c>
      <c r="F15" s="18">
        <f>IF(AND(Calculations!F15&lt;=Input_Values!$L$3,Calculations!F15&gt;=Input_Values!$F$11),IF(AND(Calculations!G15&lt;=Input_Values!$J$3,Calculations!G15&gt;=Input_Values!$D$11),Calculations!F15," ")," ")</f>
        <v>-80.220210526315796</v>
      </c>
      <c r="G15" s="18">
        <f>IF(AND(Calculations!G15&lt;=Input_Values!$J$3,Calculations!G15&gt;=Input_Values!$D$11),IF(AND(Calculations!F15&lt;=Input_Values!$L$3,Calculations!F15&gt;=Input_Values!$F$11),Calculations!G15," ")," ")</f>
        <v>40.562894736842104</v>
      </c>
      <c r="H15" s="18">
        <f>IF(AND(Calculations!H15&lt;=Input_Values!$L$3,Calculations!H15&gt;=Input_Values!$F$11),IF(AND(Calculations!I15&lt;=Input_Values!$J$3,Calculations!I15&gt;=Input_Values!$D$11),Calculations!H15," ")," ")</f>
        <v>-80.071315789473687</v>
      </c>
      <c r="I15" s="18">
        <f>IF(AND(Calculations!I15&lt;=Input_Values!$J$3,Calculations!I15&gt;=Input_Values!$D$11),IF(AND(Calculations!H15&lt;=Input_Values!$L$3,Calculations!H15&gt;=Input_Values!$F$11),Calculations!I15," ")," ")</f>
        <v>40.562894736842104</v>
      </c>
      <c r="J15" s="18">
        <f>IF(AND(Calculations!J15&lt;=Input_Values!$L$3,Calculations!J15&gt;=Input_Values!$F$11),IF(AND(Calculations!K15&lt;=Input_Values!$J$3,Calculations!K15&gt;=Input_Values!$D$11),Calculations!J15," ")," ")</f>
        <v>-79.922421052631577</v>
      </c>
      <c r="K15" s="18">
        <f>IF(AND(Calculations!K15&lt;=Input_Values!$J$3,Calculations!K15&gt;=Input_Values!$D$11),IF(AND(Calculations!J15&lt;=Input_Values!$L$3,Calculations!J15&gt;=Input_Values!$F$11),Calculations!K15," ")," ")</f>
        <v>40.562894736842104</v>
      </c>
      <c r="L15" s="18">
        <f>IF(AND(Calculations!L15&lt;=Input_Values!$L$3,Calculations!L15&gt;=Input_Values!$F$11),IF(AND(Calculations!M15&lt;=Input_Values!$J$3,Calculations!M15&gt;=Input_Values!$D$11),Calculations!L15," ")," ")</f>
        <v>-79.773526315789468</v>
      </c>
      <c r="M15" s="18">
        <f>IF(AND(Calculations!M15&lt;=Input_Values!$J$3,Calculations!M15&gt;=Input_Values!$D$11),IF(AND(Calculations!L15&lt;=Input_Values!$L$3,Calculations!L15&gt;=Input_Values!$F$11),Calculations!M15," ")," ")</f>
        <v>40.562894736842104</v>
      </c>
      <c r="N15" s="18">
        <f>IF(AND(Calculations!N15&lt;=Input_Values!$L$3,Calculations!N15&gt;=Input_Values!$F$11),IF(AND(Calculations!O15&lt;=Input_Values!$J$3,Calculations!O15&gt;=Input_Values!$D$11),Calculations!N15," ")," ")</f>
        <v>-79.624631578947373</v>
      </c>
      <c r="O15" s="18">
        <f>IF(AND(Calculations!O15&lt;=Input_Values!$J$3,Calculations!O15&gt;=Input_Values!$D$11),IF(AND(Calculations!N15&lt;=Input_Values!$L$3,Calculations!N15&gt;=Input_Values!$F$11),Calculations!O15," ")," ")</f>
        <v>40.562894736842104</v>
      </c>
      <c r="P15" s="18">
        <f>IF(AND(Calculations!P15&lt;=Input_Values!$L$3,Calculations!P15&gt;=Input_Values!$F$11),IF(AND(Calculations!Q15&lt;=Input_Values!$J$3,Calculations!Q15&gt;=Input_Values!$D$11),Calculations!P15," ")," ")</f>
        <v>-79.475736842105263</v>
      </c>
      <c r="Q15" s="18">
        <f>IF(AND(Calculations!Q15&lt;=Input_Values!$J$3,Calculations!Q15&gt;=Input_Values!$D$11),IF(AND(Calculations!P15&lt;=Input_Values!$L$3,Calculations!P15&gt;=Input_Values!$F$11),Calculations!Q15," ")," ")</f>
        <v>40.562894736842104</v>
      </c>
      <c r="R15" s="18">
        <f>IF(AND(Calculations!R15&lt;=Input_Values!$L$3,Calculations!R15&gt;=Input_Values!$F$11),IF(AND(Calculations!S15&lt;=Input_Values!$J$3,Calculations!S15&gt;=Input_Values!$D$11),Calculations!R15," ")," ")</f>
        <v>-79.326842105263154</v>
      </c>
      <c r="S15" s="18">
        <f>IF(AND(Calculations!S15&lt;=Input_Values!$J$3,Calculations!S15&gt;=Input_Values!$D$11),IF(AND(Calculations!R15&lt;=Input_Values!$L$3,Calculations!R15&gt;=Input_Values!$F$11),Calculations!S15," ")," ")</f>
        <v>40.562894736842104</v>
      </c>
      <c r="T15" s="18">
        <f>IF(AND(Calculations!T15&lt;=Input_Values!$L$3,Calculations!T15&gt;=Input_Values!$F$11),IF(AND(Calculations!U15&lt;=Input_Values!$J$3,Calculations!U15&gt;=Input_Values!$D$11),Calculations!T15," ")," ")</f>
        <v>-79.177947368421044</v>
      </c>
      <c r="U15" s="18">
        <f>IF(AND(Calculations!U15&lt;=Input_Values!$J$3,Calculations!U15&gt;=Input_Values!$D$11),IF(AND(Calculations!T15&lt;=Input_Values!$L$3,Calculations!T15&gt;=Input_Values!$F$11),Calculations!U15," ")," ")</f>
        <v>40.562894736842104</v>
      </c>
      <c r="V15" s="18">
        <f>IF(AND(Calculations!V15&lt;=Input_Values!$L$3,Calculations!V15&gt;=Input_Values!$F$11),IF(AND(Calculations!W15&lt;=Input_Values!$J$3,Calculations!W15&gt;=Input_Values!$D$11),Calculations!V15," ")," ")</f>
        <v>-79.029052631578949</v>
      </c>
      <c r="W15" s="18">
        <f>IF(AND(Calculations!W15&lt;=Input_Values!$J$3,Calculations!W15&gt;=Input_Values!$D$11),IF(AND(Calculations!V15&lt;=Input_Values!$L$3,Calculations!V15&gt;=Input_Values!$F$11),Calculations!W15," ")," ")</f>
        <v>40.562894736842104</v>
      </c>
      <c r="X15" s="18">
        <f>IF(AND(Calculations!X15&lt;=Input_Values!$L$3,Calculations!X15&gt;=Input_Values!$F$11),IF(AND(Calculations!Y15&lt;=Input_Values!$J$3,Calculations!Y15&gt;=Input_Values!$D$11),Calculations!X15," ")," ")</f>
        <v>-78.88015789473684</v>
      </c>
      <c r="Y15" s="18">
        <f>IF(AND(Calculations!Y15&lt;=Input_Values!$J$3,Calculations!Y15&gt;=Input_Values!$D$11),IF(AND(Calculations!X15&lt;=Input_Values!$L$3,Calculations!X15&gt;=Input_Values!$F$11),Calculations!Y15," ")," ")</f>
        <v>40.562894736842104</v>
      </c>
      <c r="Z15" s="18">
        <f>IF(AND(Calculations!Z15&lt;=Input_Values!$L$3,Calculations!Z15&gt;=Input_Values!$F$11),IF(AND(Calculations!AA15&lt;=Input_Values!$J$3,Calculations!AA15&gt;=Input_Values!$D$11),Calculations!Z15," ")," ")</f>
        <v>-78.73126315789473</v>
      </c>
      <c r="AA15" s="18">
        <f>IF(AND(Calculations!AA15&lt;=Input_Values!$J$3,Calculations!AA15&gt;=Input_Values!$D$11),IF(AND(Calculations!Z15&lt;=Input_Values!$L$3,Calculations!Z15&gt;=Input_Values!$F$11),Calculations!AA15," ")," ")</f>
        <v>40.562894736842104</v>
      </c>
      <c r="AB15" s="18">
        <f>IF(AND(Calculations!AB15&lt;=Input_Values!$L$3,Calculations!AB15&gt;=Input_Values!$F$11),IF(AND(Calculations!AC15&lt;=Input_Values!$J$3,Calculations!AC15&gt;=Input_Values!$D$11),Calculations!AB15," ")," ")</f>
        <v>-78.582368421052621</v>
      </c>
      <c r="AC15" s="18">
        <f>IF(AND(Calculations!AC15&lt;=Input_Values!$J$3,Calculations!AC15&gt;=Input_Values!$D$11),IF(AND(Calculations!AB15&lt;=Input_Values!$L$3,Calculations!AB15&gt;=Input_Values!$F$11),Calculations!AC15," ")," ")</f>
        <v>40.562894736842104</v>
      </c>
      <c r="AD15" s="18">
        <f>IF(AND(Calculations!AD15&lt;=Input_Values!$L$3,Calculations!AD15&gt;=Input_Values!$F$11),IF(AND(Calculations!AE15&lt;=Input_Values!$J$3,Calculations!AE15&gt;=Input_Values!$D$11),Calculations!AD15," ")," ")</f>
        <v>-78.433473684210526</v>
      </c>
      <c r="AE15" s="18">
        <f>IF(AND(Calculations!AE15&lt;=Input_Values!$J$3,Calculations!AE15&gt;=Input_Values!$D$11),IF(AND(Calculations!AD15&lt;=Input_Values!$L$3,Calculations!AD15&gt;=Input_Values!$F$11),Calculations!AE15," ")," ")</f>
        <v>40.562894736842104</v>
      </c>
      <c r="AF15" s="18">
        <f>IF(AND(Calculations!AF15&lt;=Input_Values!$L$3,Calculations!AF15&gt;=Input_Values!$F$11),IF(AND(Calculations!AG15&lt;=Input_Values!$J$3,Calculations!AG15&gt;=Input_Values!$D$11),Calculations!AF15," ")," ")</f>
        <v>-78.284578947368416</v>
      </c>
      <c r="AG15" s="18">
        <f>IF(AND(Calculations!AG15&lt;=Input_Values!$J$3,Calculations!AG15&gt;=Input_Values!$D$11),IF(AND(Calculations!AF15&lt;=Input_Values!$L$3,Calculations!AF15&gt;=Input_Values!$F$11),Calculations!AG15," ")," ")</f>
        <v>40.562894736842104</v>
      </c>
      <c r="AH15" s="18">
        <f>IF(AND(Calculations!AH15&lt;=Input_Values!$L$3,Calculations!AH15&gt;=Input_Values!$F$11),IF(AND(Calculations!AI15&lt;=Input_Values!$J$3,Calculations!AI15&gt;=Input_Values!$D$11),Calculations!AH15," ")," ")</f>
        <v>-78.135684210526307</v>
      </c>
      <c r="AI15" s="18">
        <f>IF(AND(Calculations!AI15&lt;=Input_Values!$J$3,Calculations!AI15&gt;=Input_Values!$D$11),IF(AND(Calculations!AH15&lt;=Input_Values!$L$3,Calculations!AH15&gt;=Input_Values!$F$11),Calculations!AI15," ")," ")</f>
        <v>40.562894736842104</v>
      </c>
      <c r="AJ15" s="18">
        <f>IF(AND(Calculations!AJ15&lt;=Input_Values!$L$3,Calculations!AJ15&gt;=Input_Values!$F$11),IF(AND(Calculations!AK15&lt;=Input_Values!$J$3,Calculations!AK15&gt;=Input_Values!$D$11),Calculations!AJ15," ")," ")</f>
        <v>-77.986789473684198</v>
      </c>
      <c r="AK15" s="18">
        <f>IF(AND(Calculations!AK15&lt;=Input_Values!$J$3,Calculations!AK15&gt;=Input_Values!$D$11),IF(AND(Calculations!AJ15&lt;=Input_Values!$L$3,Calculations!AJ15&gt;=Input_Values!$F$11),Calculations!AK15," ")," ")</f>
        <v>40.562894736842104</v>
      </c>
      <c r="AL15" s="18">
        <f>IF(AND(Calculations!AL15&lt;=Input_Values!$L$3,Calculations!AL15&gt;=Input_Values!$F$11),IF(AND(Calculations!AM15&lt;=Input_Values!$J$3,Calculations!AM15&gt;=Input_Values!$D$11),Calculations!AL15," ")," ")</f>
        <v>-77.837894736842102</v>
      </c>
      <c r="AM15" s="18">
        <f>IF(AND(Calculations!AM15&lt;=Input_Values!$J$3,Calculations!AM15&gt;=Input_Values!$D$11),IF(AND(Calculations!AL15&lt;=Input_Values!$L$3,Calculations!AL15&gt;=Input_Values!$F$11),Calculations!AM15," ")," ")</f>
        <v>40.562894736842104</v>
      </c>
      <c r="AN15" s="18">
        <f>IF(AND(Calculations!AN15&lt;=Input_Values!$L$3,Calculations!AN15&gt;=Input_Values!$F$11),IF(AND(Calculations!AO15&lt;=Input_Values!$J$3,Calculations!AO15&gt;=Input_Values!$D$11),Calculations!AN15," ")," ")</f>
        <v>-77.688999999999993</v>
      </c>
      <c r="AO15" s="18">
        <f>IF(AND(Calculations!AO15&lt;=Input_Values!$J$3,Calculations!AO15&gt;=Input_Values!$D$11),IF(AND(Calculations!AN15&lt;=Input_Values!$L$3,Calculations!AN15&gt;=Input_Values!$F$11),Calculations!AO15," ")," ")</f>
        <v>40.562894736842104</v>
      </c>
    </row>
    <row r="16" spans="1:16384" s="19" customFormat="1" x14ac:dyDescent="0.3">
      <c r="A16" s="19" t="s">
        <v>43</v>
      </c>
      <c r="B16" s="18">
        <f>IF(AND(Calculations!B16&lt;=Input_Values!$L$3,Calculations!B16&gt;=Input_Values!$F$11),IF(AND(Calculations!C16&lt;=Input_Values!$J$3,Calculations!C16&gt;=Input_Values!$D$11),Calculations!B16," ")," ")</f>
        <v>-80.518000000000001</v>
      </c>
      <c r="C16" s="18">
        <f>IF(AND(Calculations!C16&lt;=Input_Values!$J$3,Calculations!C16&gt;=Input_Values!$D$11),IF(AND(Calculations!B16&lt;=Input_Values!$L$3,Calculations!B16&gt;=Input_Values!$F$11),Calculations!C16," ")," ")</f>
        <v>40.442052631578946</v>
      </c>
      <c r="D16" s="18">
        <f>IF(AND(Calculations!D16&lt;=Input_Values!$L$3,Calculations!D16&gt;=Input_Values!$F$11),IF(AND(Calculations!E16&lt;=Input_Values!$J$3,Calculations!E16&gt;=Input_Values!$D$11),Calculations!D16," ")," ")</f>
        <v>-80.369105263157891</v>
      </c>
      <c r="E16" s="18">
        <f>IF(AND(Calculations!E16&lt;=Input_Values!$J$3,Calculations!E16&gt;=Input_Values!$D$11),IF(AND(Calculations!D16&lt;=Input_Values!$L$3,Calculations!D16&gt;=Input_Values!$F$11),Calculations!E16," ")," ")</f>
        <v>40.442052631578946</v>
      </c>
      <c r="F16" s="18">
        <f>IF(AND(Calculations!F16&lt;=Input_Values!$L$3,Calculations!F16&gt;=Input_Values!$F$11),IF(AND(Calculations!G16&lt;=Input_Values!$J$3,Calculations!G16&gt;=Input_Values!$D$11),Calculations!F16," ")," ")</f>
        <v>-80.220210526315796</v>
      </c>
      <c r="G16" s="18">
        <f>IF(AND(Calculations!G16&lt;=Input_Values!$J$3,Calculations!G16&gt;=Input_Values!$D$11),IF(AND(Calculations!F16&lt;=Input_Values!$L$3,Calculations!F16&gt;=Input_Values!$F$11),Calculations!G16," ")," ")</f>
        <v>40.442052631578946</v>
      </c>
      <c r="H16" s="18">
        <f>IF(AND(Calculations!H16&lt;=Input_Values!$L$3,Calculations!H16&gt;=Input_Values!$F$11),IF(AND(Calculations!I16&lt;=Input_Values!$J$3,Calculations!I16&gt;=Input_Values!$D$11),Calculations!H16," ")," ")</f>
        <v>-80.071315789473687</v>
      </c>
      <c r="I16" s="18">
        <f>IF(AND(Calculations!I16&lt;=Input_Values!$J$3,Calculations!I16&gt;=Input_Values!$D$11),IF(AND(Calculations!H16&lt;=Input_Values!$L$3,Calculations!H16&gt;=Input_Values!$F$11),Calculations!I16," ")," ")</f>
        <v>40.442052631578946</v>
      </c>
      <c r="J16" s="18">
        <f>IF(AND(Calculations!J16&lt;=Input_Values!$L$3,Calculations!J16&gt;=Input_Values!$F$11),IF(AND(Calculations!K16&lt;=Input_Values!$J$3,Calculations!K16&gt;=Input_Values!$D$11),Calculations!J16," ")," ")</f>
        <v>-79.922421052631577</v>
      </c>
      <c r="K16" s="18">
        <f>IF(AND(Calculations!K16&lt;=Input_Values!$J$3,Calculations!K16&gt;=Input_Values!$D$11),IF(AND(Calculations!J16&lt;=Input_Values!$L$3,Calculations!J16&gt;=Input_Values!$F$11),Calculations!K16," ")," ")</f>
        <v>40.442052631578946</v>
      </c>
      <c r="L16" s="18">
        <f>IF(AND(Calculations!L16&lt;=Input_Values!$L$3,Calculations!L16&gt;=Input_Values!$F$11),IF(AND(Calculations!M16&lt;=Input_Values!$J$3,Calculations!M16&gt;=Input_Values!$D$11),Calculations!L16," ")," ")</f>
        <v>-79.773526315789468</v>
      </c>
      <c r="M16" s="18">
        <f>IF(AND(Calculations!M16&lt;=Input_Values!$J$3,Calculations!M16&gt;=Input_Values!$D$11),IF(AND(Calculations!L16&lt;=Input_Values!$L$3,Calculations!L16&gt;=Input_Values!$F$11),Calculations!M16," ")," ")</f>
        <v>40.442052631578946</v>
      </c>
      <c r="N16" s="18">
        <f>IF(AND(Calculations!N16&lt;=Input_Values!$L$3,Calculations!N16&gt;=Input_Values!$F$11),IF(AND(Calculations!O16&lt;=Input_Values!$J$3,Calculations!O16&gt;=Input_Values!$D$11),Calculations!N16," ")," ")</f>
        <v>-79.624631578947373</v>
      </c>
      <c r="O16" s="18">
        <f>IF(AND(Calculations!O16&lt;=Input_Values!$J$3,Calculations!O16&gt;=Input_Values!$D$11),IF(AND(Calculations!N16&lt;=Input_Values!$L$3,Calculations!N16&gt;=Input_Values!$F$11),Calculations!O16," ")," ")</f>
        <v>40.442052631578946</v>
      </c>
      <c r="P16" s="18">
        <f>IF(AND(Calculations!P16&lt;=Input_Values!$L$3,Calculations!P16&gt;=Input_Values!$F$11),IF(AND(Calculations!Q16&lt;=Input_Values!$J$3,Calculations!Q16&gt;=Input_Values!$D$11),Calculations!P16," ")," ")</f>
        <v>-79.475736842105263</v>
      </c>
      <c r="Q16" s="18">
        <f>IF(AND(Calculations!Q16&lt;=Input_Values!$J$3,Calculations!Q16&gt;=Input_Values!$D$11),IF(AND(Calculations!P16&lt;=Input_Values!$L$3,Calculations!P16&gt;=Input_Values!$F$11),Calculations!Q16," ")," ")</f>
        <v>40.442052631578946</v>
      </c>
      <c r="R16" s="18">
        <f>IF(AND(Calculations!R16&lt;=Input_Values!$L$3,Calculations!R16&gt;=Input_Values!$F$11),IF(AND(Calculations!S16&lt;=Input_Values!$J$3,Calculations!S16&gt;=Input_Values!$D$11),Calculations!R16," ")," ")</f>
        <v>-79.326842105263154</v>
      </c>
      <c r="S16" s="18">
        <f>IF(AND(Calculations!S16&lt;=Input_Values!$J$3,Calculations!S16&gt;=Input_Values!$D$11),IF(AND(Calculations!R16&lt;=Input_Values!$L$3,Calculations!R16&gt;=Input_Values!$F$11),Calculations!S16," ")," ")</f>
        <v>40.442052631578946</v>
      </c>
      <c r="T16" s="18">
        <f>IF(AND(Calculations!T16&lt;=Input_Values!$L$3,Calculations!T16&gt;=Input_Values!$F$11),IF(AND(Calculations!U16&lt;=Input_Values!$J$3,Calculations!U16&gt;=Input_Values!$D$11),Calculations!T16," ")," ")</f>
        <v>-79.177947368421044</v>
      </c>
      <c r="U16" s="18">
        <f>IF(AND(Calculations!U16&lt;=Input_Values!$J$3,Calculations!U16&gt;=Input_Values!$D$11),IF(AND(Calculations!T16&lt;=Input_Values!$L$3,Calculations!T16&gt;=Input_Values!$F$11),Calculations!U16," ")," ")</f>
        <v>40.442052631578946</v>
      </c>
      <c r="V16" s="18">
        <f>IF(AND(Calculations!V16&lt;=Input_Values!$L$3,Calculations!V16&gt;=Input_Values!$F$11),IF(AND(Calculations!W16&lt;=Input_Values!$J$3,Calculations!W16&gt;=Input_Values!$D$11),Calculations!V16," ")," ")</f>
        <v>-79.029052631578949</v>
      </c>
      <c r="W16" s="18">
        <f>IF(AND(Calculations!W16&lt;=Input_Values!$J$3,Calculations!W16&gt;=Input_Values!$D$11),IF(AND(Calculations!V16&lt;=Input_Values!$L$3,Calculations!V16&gt;=Input_Values!$F$11),Calculations!W16," ")," ")</f>
        <v>40.442052631578946</v>
      </c>
      <c r="X16" s="18">
        <f>IF(AND(Calculations!X16&lt;=Input_Values!$L$3,Calculations!X16&gt;=Input_Values!$F$11),IF(AND(Calculations!Y16&lt;=Input_Values!$J$3,Calculations!Y16&gt;=Input_Values!$D$11),Calculations!X16," ")," ")</f>
        <v>-78.88015789473684</v>
      </c>
      <c r="Y16" s="18">
        <f>IF(AND(Calculations!Y16&lt;=Input_Values!$J$3,Calculations!Y16&gt;=Input_Values!$D$11),IF(AND(Calculations!X16&lt;=Input_Values!$L$3,Calculations!X16&gt;=Input_Values!$F$11),Calculations!Y16," ")," ")</f>
        <v>40.442052631578946</v>
      </c>
      <c r="Z16" s="18">
        <f>IF(AND(Calculations!Z16&lt;=Input_Values!$L$3,Calculations!Z16&gt;=Input_Values!$F$11),IF(AND(Calculations!AA16&lt;=Input_Values!$J$3,Calculations!AA16&gt;=Input_Values!$D$11),Calculations!Z16," ")," ")</f>
        <v>-78.73126315789473</v>
      </c>
      <c r="AA16" s="18">
        <f>IF(AND(Calculations!AA16&lt;=Input_Values!$J$3,Calculations!AA16&gt;=Input_Values!$D$11),IF(AND(Calculations!Z16&lt;=Input_Values!$L$3,Calculations!Z16&gt;=Input_Values!$F$11),Calculations!AA16," ")," ")</f>
        <v>40.442052631578946</v>
      </c>
      <c r="AB16" s="18">
        <f>IF(AND(Calculations!AB16&lt;=Input_Values!$L$3,Calculations!AB16&gt;=Input_Values!$F$11),IF(AND(Calculations!AC16&lt;=Input_Values!$J$3,Calculations!AC16&gt;=Input_Values!$D$11),Calculations!AB16," ")," ")</f>
        <v>-78.582368421052621</v>
      </c>
      <c r="AC16" s="18">
        <f>IF(AND(Calculations!AC16&lt;=Input_Values!$J$3,Calculations!AC16&gt;=Input_Values!$D$11),IF(AND(Calculations!AB16&lt;=Input_Values!$L$3,Calculations!AB16&gt;=Input_Values!$F$11),Calculations!AC16," ")," ")</f>
        <v>40.442052631578946</v>
      </c>
      <c r="AD16" s="18">
        <f>IF(AND(Calculations!AD16&lt;=Input_Values!$L$3,Calculations!AD16&gt;=Input_Values!$F$11),IF(AND(Calculations!AE16&lt;=Input_Values!$J$3,Calculations!AE16&gt;=Input_Values!$D$11),Calculations!AD16," ")," ")</f>
        <v>-78.433473684210526</v>
      </c>
      <c r="AE16" s="18">
        <f>IF(AND(Calculations!AE16&lt;=Input_Values!$J$3,Calculations!AE16&gt;=Input_Values!$D$11),IF(AND(Calculations!AD16&lt;=Input_Values!$L$3,Calculations!AD16&gt;=Input_Values!$F$11),Calculations!AE16," ")," ")</f>
        <v>40.442052631578946</v>
      </c>
      <c r="AF16" s="18">
        <f>IF(AND(Calculations!AF16&lt;=Input_Values!$L$3,Calculations!AF16&gt;=Input_Values!$F$11),IF(AND(Calculations!AG16&lt;=Input_Values!$J$3,Calculations!AG16&gt;=Input_Values!$D$11),Calculations!AF16," ")," ")</f>
        <v>-78.284578947368416</v>
      </c>
      <c r="AG16" s="18">
        <f>IF(AND(Calculations!AG16&lt;=Input_Values!$J$3,Calculations!AG16&gt;=Input_Values!$D$11),IF(AND(Calculations!AF16&lt;=Input_Values!$L$3,Calculations!AF16&gt;=Input_Values!$F$11),Calculations!AG16," ")," ")</f>
        <v>40.442052631578946</v>
      </c>
      <c r="AH16" s="18">
        <f>IF(AND(Calculations!AH16&lt;=Input_Values!$L$3,Calculations!AH16&gt;=Input_Values!$F$11),IF(AND(Calculations!AI16&lt;=Input_Values!$J$3,Calculations!AI16&gt;=Input_Values!$D$11),Calculations!AH16," ")," ")</f>
        <v>-78.135684210526307</v>
      </c>
      <c r="AI16" s="18">
        <f>IF(AND(Calculations!AI16&lt;=Input_Values!$J$3,Calculations!AI16&gt;=Input_Values!$D$11),IF(AND(Calculations!AH16&lt;=Input_Values!$L$3,Calculations!AH16&gt;=Input_Values!$F$11),Calculations!AI16," ")," ")</f>
        <v>40.442052631578946</v>
      </c>
      <c r="AJ16" s="18">
        <f>IF(AND(Calculations!AJ16&lt;=Input_Values!$L$3,Calculations!AJ16&gt;=Input_Values!$F$11),IF(AND(Calculations!AK16&lt;=Input_Values!$J$3,Calculations!AK16&gt;=Input_Values!$D$11),Calculations!AJ16," ")," ")</f>
        <v>-77.986789473684198</v>
      </c>
      <c r="AK16" s="18">
        <f>IF(AND(Calculations!AK16&lt;=Input_Values!$J$3,Calculations!AK16&gt;=Input_Values!$D$11),IF(AND(Calculations!AJ16&lt;=Input_Values!$L$3,Calculations!AJ16&gt;=Input_Values!$F$11),Calculations!AK16," ")," ")</f>
        <v>40.442052631578946</v>
      </c>
      <c r="AL16" s="18">
        <f>IF(AND(Calculations!AL16&lt;=Input_Values!$L$3,Calculations!AL16&gt;=Input_Values!$F$11),IF(AND(Calculations!AM16&lt;=Input_Values!$J$3,Calculations!AM16&gt;=Input_Values!$D$11),Calculations!AL16," ")," ")</f>
        <v>-77.837894736842102</v>
      </c>
      <c r="AM16" s="18">
        <f>IF(AND(Calculations!AM16&lt;=Input_Values!$J$3,Calculations!AM16&gt;=Input_Values!$D$11),IF(AND(Calculations!AL16&lt;=Input_Values!$L$3,Calculations!AL16&gt;=Input_Values!$F$11),Calculations!AM16," ")," ")</f>
        <v>40.442052631578946</v>
      </c>
      <c r="AN16" s="18">
        <f>IF(AND(Calculations!AN16&lt;=Input_Values!$L$3,Calculations!AN16&gt;=Input_Values!$F$11),IF(AND(Calculations!AO16&lt;=Input_Values!$J$3,Calculations!AO16&gt;=Input_Values!$D$11),Calculations!AN16," ")," ")</f>
        <v>-77.688999999999993</v>
      </c>
      <c r="AO16" s="18">
        <f>IF(AND(Calculations!AO16&lt;=Input_Values!$J$3,Calculations!AO16&gt;=Input_Values!$D$11),IF(AND(Calculations!AN16&lt;=Input_Values!$L$3,Calculations!AN16&gt;=Input_Values!$F$11),Calculations!AO16," ")," ")</f>
        <v>40.442052631578946</v>
      </c>
    </row>
    <row r="17" spans="1:41" x14ac:dyDescent="0.3">
      <c r="A17" s="17" t="s">
        <v>44</v>
      </c>
      <c r="B17" s="18">
        <f>IF(AND(Calculations!B17&lt;=Input_Values!$L$3,Calculations!B17&gt;=Input_Values!$F$11),IF(AND(Calculations!C17&lt;=Input_Values!$J$3,Calculations!C17&gt;=Input_Values!$D$11),Calculations!B17," ")," ")</f>
        <v>-80.518000000000001</v>
      </c>
      <c r="C17" s="18">
        <f>IF(AND(Calculations!C17&lt;=Input_Values!$J$3,Calculations!C17&gt;=Input_Values!$D$11),IF(AND(Calculations!B17&lt;=Input_Values!$L$3,Calculations!B17&gt;=Input_Values!$F$11),Calculations!C17," ")," ")</f>
        <v>40.321210526315788</v>
      </c>
      <c r="D17" s="18">
        <f>IF(AND(Calculations!D17&lt;=Input_Values!$L$3,Calculations!D17&gt;=Input_Values!$F$11),IF(AND(Calculations!E17&lt;=Input_Values!$J$3,Calculations!E17&gt;=Input_Values!$D$11),Calculations!D17," ")," ")</f>
        <v>-80.369105263157891</v>
      </c>
      <c r="E17" s="18">
        <f>IF(AND(Calculations!E17&lt;=Input_Values!$J$3,Calculations!E17&gt;=Input_Values!$D$11),IF(AND(Calculations!D17&lt;=Input_Values!$L$3,Calculations!D17&gt;=Input_Values!$F$11),Calculations!E17," ")," ")</f>
        <v>40.321210526315788</v>
      </c>
      <c r="F17" s="18">
        <f>IF(AND(Calculations!F17&lt;=Input_Values!$L$3,Calculations!F17&gt;=Input_Values!$F$11),IF(AND(Calculations!G17&lt;=Input_Values!$J$3,Calculations!G17&gt;=Input_Values!$D$11),Calculations!F17," ")," ")</f>
        <v>-80.220210526315796</v>
      </c>
      <c r="G17" s="18">
        <f>IF(AND(Calculations!G17&lt;=Input_Values!$J$3,Calculations!G17&gt;=Input_Values!$D$11),IF(AND(Calculations!F17&lt;=Input_Values!$L$3,Calculations!F17&gt;=Input_Values!$F$11),Calculations!G17," ")," ")</f>
        <v>40.321210526315788</v>
      </c>
      <c r="H17" s="18">
        <f>IF(AND(Calculations!H17&lt;=Input_Values!$L$3,Calculations!H17&gt;=Input_Values!$F$11),IF(AND(Calculations!I17&lt;=Input_Values!$J$3,Calculations!I17&gt;=Input_Values!$D$11),Calculations!H17," ")," ")</f>
        <v>-80.071315789473687</v>
      </c>
      <c r="I17" s="18">
        <f>IF(AND(Calculations!I17&lt;=Input_Values!$J$3,Calculations!I17&gt;=Input_Values!$D$11),IF(AND(Calculations!H17&lt;=Input_Values!$L$3,Calculations!H17&gt;=Input_Values!$F$11),Calculations!I17," ")," ")</f>
        <v>40.321210526315788</v>
      </c>
      <c r="J17" s="18">
        <f>IF(AND(Calculations!J17&lt;=Input_Values!$L$3,Calculations!J17&gt;=Input_Values!$F$11),IF(AND(Calculations!K17&lt;=Input_Values!$J$3,Calculations!K17&gt;=Input_Values!$D$11),Calculations!J17," ")," ")</f>
        <v>-79.922421052631577</v>
      </c>
      <c r="K17" s="18">
        <f>IF(AND(Calculations!K17&lt;=Input_Values!$J$3,Calculations!K17&gt;=Input_Values!$D$11),IF(AND(Calculations!J17&lt;=Input_Values!$L$3,Calculations!J17&gt;=Input_Values!$F$11),Calculations!K17," ")," ")</f>
        <v>40.321210526315788</v>
      </c>
      <c r="L17" s="18">
        <f>IF(AND(Calculations!L17&lt;=Input_Values!$L$3,Calculations!L17&gt;=Input_Values!$F$11),IF(AND(Calculations!M17&lt;=Input_Values!$J$3,Calculations!M17&gt;=Input_Values!$D$11),Calculations!L17," ")," ")</f>
        <v>-79.773526315789468</v>
      </c>
      <c r="M17" s="18">
        <f>IF(AND(Calculations!M17&lt;=Input_Values!$J$3,Calculations!M17&gt;=Input_Values!$D$11),IF(AND(Calculations!L17&lt;=Input_Values!$L$3,Calculations!L17&gt;=Input_Values!$F$11),Calculations!M17," ")," ")</f>
        <v>40.321210526315788</v>
      </c>
      <c r="N17" s="18">
        <f>IF(AND(Calculations!N17&lt;=Input_Values!$L$3,Calculations!N17&gt;=Input_Values!$F$11),IF(AND(Calculations!O17&lt;=Input_Values!$J$3,Calculations!O17&gt;=Input_Values!$D$11),Calculations!N17," ")," ")</f>
        <v>-79.624631578947373</v>
      </c>
      <c r="O17" s="18">
        <f>IF(AND(Calculations!O17&lt;=Input_Values!$J$3,Calculations!O17&gt;=Input_Values!$D$11),IF(AND(Calculations!N17&lt;=Input_Values!$L$3,Calculations!N17&gt;=Input_Values!$F$11),Calculations!O17," ")," ")</f>
        <v>40.321210526315788</v>
      </c>
      <c r="P17" s="18">
        <f>IF(AND(Calculations!P17&lt;=Input_Values!$L$3,Calculations!P17&gt;=Input_Values!$F$11),IF(AND(Calculations!Q17&lt;=Input_Values!$J$3,Calculations!Q17&gt;=Input_Values!$D$11),Calculations!P17," ")," ")</f>
        <v>-79.475736842105263</v>
      </c>
      <c r="Q17" s="18">
        <f>IF(AND(Calculations!Q17&lt;=Input_Values!$J$3,Calculations!Q17&gt;=Input_Values!$D$11),IF(AND(Calculations!P17&lt;=Input_Values!$L$3,Calculations!P17&gt;=Input_Values!$F$11),Calculations!Q17," ")," ")</f>
        <v>40.321210526315788</v>
      </c>
      <c r="R17" s="18">
        <f>IF(AND(Calculations!R17&lt;=Input_Values!$L$3,Calculations!R17&gt;=Input_Values!$F$11),IF(AND(Calculations!S17&lt;=Input_Values!$J$3,Calculations!S17&gt;=Input_Values!$D$11),Calculations!R17," ")," ")</f>
        <v>-79.326842105263154</v>
      </c>
      <c r="S17" s="18">
        <f>IF(AND(Calculations!S17&lt;=Input_Values!$J$3,Calculations!S17&gt;=Input_Values!$D$11),IF(AND(Calculations!R17&lt;=Input_Values!$L$3,Calculations!R17&gt;=Input_Values!$F$11),Calculations!S17," ")," ")</f>
        <v>40.321210526315788</v>
      </c>
      <c r="T17" s="18">
        <f>IF(AND(Calculations!T17&lt;=Input_Values!$L$3,Calculations!T17&gt;=Input_Values!$F$11),IF(AND(Calculations!U17&lt;=Input_Values!$J$3,Calculations!U17&gt;=Input_Values!$D$11),Calculations!T17," ")," ")</f>
        <v>-79.177947368421044</v>
      </c>
      <c r="U17" s="18">
        <f>IF(AND(Calculations!U17&lt;=Input_Values!$J$3,Calculations!U17&gt;=Input_Values!$D$11),IF(AND(Calculations!T17&lt;=Input_Values!$L$3,Calculations!T17&gt;=Input_Values!$F$11),Calculations!U17," ")," ")</f>
        <v>40.321210526315788</v>
      </c>
      <c r="V17" s="18">
        <f>IF(AND(Calculations!V17&lt;=Input_Values!$L$3,Calculations!V17&gt;=Input_Values!$F$11),IF(AND(Calculations!W17&lt;=Input_Values!$J$3,Calculations!W17&gt;=Input_Values!$D$11),Calculations!V17," ")," ")</f>
        <v>-79.029052631578949</v>
      </c>
      <c r="W17" s="18">
        <f>IF(AND(Calculations!W17&lt;=Input_Values!$J$3,Calculations!W17&gt;=Input_Values!$D$11),IF(AND(Calculations!V17&lt;=Input_Values!$L$3,Calculations!V17&gt;=Input_Values!$F$11),Calculations!W17," ")," ")</f>
        <v>40.321210526315788</v>
      </c>
      <c r="X17" s="18">
        <f>IF(AND(Calculations!X17&lt;=Input_Values!$L$3,Calculations!X17&gt;=Input_Values!$F$11),IF(AND(Calculations!Y17&lt;=Input_Values!$J$3,Calculations!Y17&gt;=Input_Values!$D$11),Calculations!X17," ")," ")</f>
        <v>-78.88015789473684</v>
      </c>
      <c r="Y17" s="18">
        <f>IF(AND(Calculations!Y17&lt;=Input_Values!$J$3,Calculations!Y17&gt;=Input_Values!$D$11),IF(AND(Calculations!X17&lt;=Input_Values!$L$3,Calculations!X17&gt;=Input_Values!$F$11),Calculations!Y17," ")," ")</f>
        <v>40.321210526315788</v>
      </c>
      <c r="Z17" s="18">
        <f>IF(AND(Calculations!Z17&lt;=Input_Values!$L$3,Calculations!Z17&gt;=Input_Values!$F$11),IF(AND(Calculations!AA17&lt;=Input_Values!$J$3,Calculations!AA17&gt;=Input_Values!$D$11),Calculations!Z17," ")," ")</f>
        <v>-78.73126315789473</v>
      </c>
      <c r="AA17" s="18">
        <f>IF(AND(Calculations!AA17&lt;=Input_Values!$J$3,Calculations!AA17&gt;=Input_Values!$D$11),IF(AND(Calculations!Z17&lt;=Input_Values!$L$3,Calculations!Z17&gt;=Input_Values!$F$11),Calculations!AA17," ")," ")</f>
        <v>40.321210526315788</v>
      </c>
      <c r="AB17" s="18">
        <f>IF(AND(Calculations!AB17&lt;=Input_Values!$L$3,Calculations!AB17&gt;=Input_Values!$F$11),IF(AND(Calculations!AC17&lt;=Input_Values!$J$3,Calculations!AC17&gt;=Input_Values!$D$11),Calculations!AB17," ")," ")</f>
        <v>-78.582368421052621</v>
      </c>
      <c r="AC17" s="18">
        <f>IF(AND(Calculations!AC17&lt;=Input_Values!$J$3,Calculations!AC17&gt;=Input_Values!$D$11),IF(AND(Calculations!AB17&lt;=Input_Values!$L$3,Calculations!AB17&gt;=Input_Values!$F$11),Calculations!AC17," ")," ")</f>
        <v>40.321210526315788</v>
      </c>
      <c r="AD17" s="18">
        <f>IF(AND(Calculations!AD17&lt;=Input_Values!$L$3,Calculations!AD17&gt;=Input_Values!$F$11),IF(AND(Calculations!AE17&lt;=Input_Values!$J$3,Calculations!AE17&gt;=Input_Values!$D$11),Calculations!AD17," ")," ")</f>
        <v>-78.433473684210526</v>
      </c>
      <c r="AE17" s="18">
        <f>IF(AND(Calculations!AE17&lt;=Input_Values!$J$3,Calculations!AE17&gt;=Input_Values!$D$11),IF(AND(Calculations!AD17&lt;=Input_Values!$L$3,Calculations!AD17&gt;=Input_Values!$F$11),Calculations!AE17," ")," ")</f>
        <v>40.321210526315788</v>
      </c>
      <c r="AF17" s="18">
        <f>IF(AND(Calculations!AF17&lt;=Input_Values!$L$3,Calculations!AF17&gt;=Input_Values!$F$11),IF(AND(Calculations!AG17&lt;=Input_Values!$J$3,Calculations!AG17&gt;=Input_Values!$D$11),Calculations!AF17," ")," ")</f>
        <v>-78.284578947368416</v>
      </c>
      <c r="AG17" s="18">
        <f>IF(AND(Calculations!AG17&lt;=Input_Values!$J$3,Calculations!AG17&gt;=Input_Values!$D$11),IF(AND(Calculations!AF17&lt;=Input_Values!$L$3,Calculations!AF17&gt;=Input_Values!$F$11),Calculations!AG17," ")," ")</f>
        <v>40.321210526315788</v>
      </c>
      <c r="AH17" s="18">
        <f>IF(AND(Calculations!AH17&lt;=Input_Values!$L$3,Calculations!AH17&gt;=Input_Values!$F$11),IF(AND(Calculations!AI17&lt;=Input_Values!$J$3,Calculations!AI17&gt;=Input_Values!$D$11),Calculations!AH17," ")," ")</f>
        <v>-78.135684210526307</v>
      </c>
      <c r="AI17" s="18">
        <f>IF(AND(Calculations!AI17&lt;=Input_Values!$J$3,Calculations!AI17&gt;=Input_Values!$D$11),IF(AND(Calculations!AH17&lt;=Input_Values!$L$3,Calculations!AH17&gt;=Input_Values!$F$11),Calculations!AI17," ")," ")</f>
        <v>40.321210526315788</v>
      </c>
      <c r="AJ17" s="18">
        <f>IF(AND(Calculations!AJ17&lt;=Input_Values!$L$3,Calculations!AJ17&gt;=Input_Values!$F$11),IF(AND(Calculations!AK17&lt;=Input_Values!$J$3,Calculations!AK17&gt;=Input_Values!$D$11),Calculations!AJ17," ")," ")</f>
        <v>-77.986789473684198</v>
      </c>
      <c r="AK17" s="18">
        <f>IF(AND(Calculations!AK17&lt;=Input_Values!$J$3,Calculations!AK17&gt;=Input_Values!$D$11),IF(AND(Calculations!AJ17&lt;=Input_Values!$L$3,Calculations!AJ17&gt;=Input_Values!$F$11),Calculations!AK17," ")," ")</f>
        <v>40.321210526315788</v>
      </c>
      <c r="AL17" s="18">
        <f>IF(AND(Calculations!AL17&lt;=Input_Values!$L$3,Calculations!AL17&gt;=Input_Values!$F$11),IF(AND(Calculations!AM17&lt;=Input_Values!$J$3,Calculations!AM17&gt;=Input_Values!$D$11),Calculations!AL17," ")," ")</f>
        <v>-77.837894736842102</v>
      </c>
      <c r="AM17" s="18">
        <f>IF(AND(Calculations!AM17&lt;=Input_Values!$J$3,Calculations!AM17&gt;=Input_Values!$D$11),IF(AND(Calculations!AL17&lt;=Input_Values!$L$3,Calculations!AL17&gt;=Input_Values!$F$11),Calculations!AM17," ")," ")</f>
        <v>40.321210526315788</v>
      </c>
      <c r="AN17" s="18">
        <f>IF(AND(Calculations!AN17&lt;=Input_Values!$L$3,Calculations!AN17&gt;=Input_Values!$F$11),IF(AND(Calculations!AO17&lt;=Input_Values!$J$3,Calculations!AO17&gt;=Input_Values!$D$11),Calculations!AN17," ")," ")</f>
        <v>-77.688999999999993</v>
      </c>
      <c r="AO17" s="18">
        <f>IF(AND(Calculations!AO17&lt;=Input_Values!$J$3,Calculations!AO17&gt;=Input_Values!$D$11),IF(AND(Calculations!AN17&lt;=Input_Values!$L$3,Calculations!AN17&gt;=Input_Values!$F$11),Calculations!AO17," ")," ")</f>
        <v>40.321210526315788</v>
      </c>
    </row>
    <row r="18" spans="1:41" s="19" customFormat="1" x14ac:dyDescent="0.3">
      <c r="A18" s="19" t="s">
        <v>45</v>
      </c>
      <c r="B18" s="18">
        <f>IF(AND(Calculations!B18&lt;=Input_Values!$L$3,Calculations!B18&gt;=Input_Values!$F$11),IF(AND(Calculations!C18&lt;=Input_Values!$J$3,Calculations!C18&gt;=Input_Values!$D$11),Calculations!B18," ")," ")</f>
        <v>-80.518000000000001</v>
      </c>
      <c r="C18" s="18">
        <f>IF(AND(Calculations!C18&lt;=Input_Values!$J$3,Calculations!C18&gt;=Input_Values!$D$11),IF(AND(Calculations!B18&lt;=Input_Values!$L$3,Calculations!B18&gt;=Input_Values!$F$11),Calculations!C18," ")," ")</f>
        <v>40.20036842105263</v>
      </c>
      <c r="D18" s="18">
        <f>IF(AND(Calculations!D18&lt;=Input_Values!$L$3,Calculations!D18&gt;=Input_Values!$F$11),IF(AND(Calculations!E18&lt;=Input_Values!$J$3,Calculations!E18&gt;=Input_Values!$D$11),Calculations!D18," ")," ")</f>
        <v>-80.369105263157891</v>
      </c>
      <c r="E18" s="18">
        <f>IF(AND(Calculations!E18&lt;=Input_Values!$J$3,Calculations!E18&gt;=Input_Values!$D$11),IF(AND(Calculations!D18&lt;=Input_Values!$L$3,Calculations!D18&gt;=Input_Values!$F$11),Calculations!E18," ")," ")</f>
        <v>40.20036842105263</v>
      </c>
      <c r="F18" s="18">
        <f>IF(AND(Calculations!F18&lt;=Input_Values!$L$3,Calculations!F18&gt;=Input_Values!$F$11),IF(AND(Calculations!G18&lt;=Input_Values!$J$3,Calculations!G18&gt;=Input_Values!$D$11),Calculations!F18," ")," ")</f>
        <v>-80.220210526315796</v>
      </c>
      <c r="G18" s="18">
        <f>IF(AND(Calculations!G18&lt;=Input_Values!$J$3,Calculations!G18&gt;=Input_Values!$D$11),IF(AND(Calculations!F18&lt;=Input_Values!$L$3,Calculations!F18&gt;=Input_Values!$F$11),Calculations!G18," ")," ")</f>
        <v>40.20036842105263</v>
      </c>
      <c r="H18" s="18">
        <f>IF(AND(Calculations!H18&lt;=Input_Values!$L$3,Calculations!H18&gt;=Input_Values!$F$11),IF(AND(Calculations!I18&lt;=Input_Values!$J$3,Calculations!I18&gt;=Input_Values!$D$11),Calculations!H18," ")," ")</f>
        <v>-80.071315789473687</v>
      </c>
      <c r="I18" s="18">
        <f>IF(AND(Calculations!I18&lt;=Input_Values!$J$3,Calculations!I18&gt;=Input_Values!$D$11),IF(AND(Calculations!H18&lt;=Input_Values!$L$3,Calculations!H18&gt;=Input_Values!$F$11),Calculations!I18," ")," ")</f>
        <v>40.20036842105263</v>
      </c>
      <c r="J18" s="18">
        <f>IF(AND(Calculations!J18&lt;=Input_Values!$L$3,Calculations!J18&gt;=Input_Values!$F$11),IF(AND(Calculations!K18&lt;=Input_Values!$J$3,Calculations!K18&gt;=Input_Values!$D$11),Calculations!J18," ")," ")</f>
        <v>-79.922421052631577</v>
      </c>
      <c r="K18" s="18">
        <f>IF(AND(Calculations!K18&lt;=Input_Values!$J$3,Calculations!K18&gt;=Input_Values!$D$11),IF(AND(Calculations!J18&lt;=Input_Values!$L$3,Calculations!J18&gt;=Input_Values!$F$11),Calculations!K18," ")," ")</f>
        <v>40.20036842105263</v>
      </c>
      <c r="L18" s="18">
        <f>IF(AND(Calculations!L18&lt;=Input_Values!$L$3,Calculations!L18&gt;=Input_Values!$F$11),IF(AND(Calculations!M18&lt;=Input_Values!$J$3,Calculations!M18&gt;=Input_Values!$D$11),Calculations!L18," ")," ")</f>
        <v>-79.773526315789468</v>
      </c>
      <c r="M18" s="18">
        <f>IF(AND(Calculations!M18&lt;=Input_Values!$J$3,Calculations!M18&gt;=Input_Values!$D$11),IF(AND(Calculations!L18&lt;=Input_Values!$L$3,Calculations!L18&gt;=Input_Values!$F$11),Calculations!M18," ")," ")</f>
        <v>40.20036842105263</v>
      </c>
      <c r="N18" s="18">
        <f>IF(AND(Calculations!N18&lt;=Input_Values!$L$3,Calculations!N18&gt;=Input_Values!$F$11),IF(AND(Calculations!O18&lt;=Input_Values!$J$3,Calculations!O18&gt;=Input_Values!$D$11),Calculations!N18," ")," ")</f>
        <v>-79.624631578947373</v>
      </c>
      <c r="O18" s="18">
        <f>IF(AND(Calculations!O18&lt;=Input_Values!$J$3,Calculations!O18&gt;=Input_Values!$D$11),IF(AND(Calculations!N18&lt;=Input_Values!$L$3,Calculations!N18&gt;=Input_Values!$F$11),Calculations!O18," ")," ")</f>
        <v>40.20036842105263</v>
      </c>
      <c r="P18" s="18">
        <f>IF(AND(Calculations!P18&lt;=Input_Values!$L$3,Calculations!P18&gt;=Input_Values!$F$11),IF(AND(Calculations!Q18&lt;=Input_Values!$J$3,Calculations!Q18&gt;=Input_Values!$D$11),Calculations!P18," ")," ")</f>
        <v>-79.475736842105263</v>
      </c>
      <c r="Q18" s="18">
        <f>IF(AND(Calculations!Q18&lt;=Input_Values!$J$3,Calculations!Q18&gt;=Input_Values!$D$11),IF(AND(Calculations!P18&lt;=Input_Values!$L$3,Calculations!P18&gt;=Input_Values!$F$11),Calculations!Q18," ")," ")</f>
        <v>40.20036842105263</v>
      </c>
      <c r="R18" s="18">
        <f>IF(AND(Calculations!R18&lt;=Input_Values!$L$3,Calculations!R18&gt;=Input_Values!$F$11),IF(AND(Calculations!S18&lt;=Input_Values!$J$3,Calculations!S18&gt;=Input_Values!$D$11),Calculations!R18," ")," ")</f>
        <v>-79.326842105263154</v>
      </c>
      <c r="S18" s="18">
        <f>IF(AND(Calculations!S18&lt;=Input_Values!$J$3,Calculations!S18&gt;=Input_Values!$D$11),IF(AND(Calculations!R18&lt;=Input_Values!$L$3,Calculations!R18&gt;=Input_Values!$F$11),Calculations!S18," ")," ")</f>
        <v>40.20036842105263</v>
      </c>
      <c r="T18" s="18">
        <f>IF(AND(Calculations!T18&lt;=Input_Values!$L$3,Calculations!T18&gt;=Input_Values!$F$11),IF(AND(Calculations!U18&lt;=Input_Values!$J$3,Calculations!U18&gt;=Input_Values!$D$11),Calculations!T18," ")," ")</f>
        <v>-79.177947368421044</v>
      </c>
      <c r="U18" s="18">
        <f>IF(AND(Calculations!U18&lt;=Input_Values!$J$3,Calculations!U18&gt;=Input_Values!$D$11),IF(AND(Calculations!T18&lt;=Input_Values!$L$3,Calculations!T18&gt;=Input_Values!$F$11),Calculations!U18," ")," ")</f>
        <v>40.20036842105263</v>
      </c>
      <c r="V18" s="18">
        <f>IF(AND(Calculations!V18&lt;=Input_Values!$L$3,Calculations!V18&gt;=Input_Values!$F$11),IF(AND(Calculations!W18&lt;=Input_Values!$J$3,Calculations!W18&gt;=Input_Values!$D$11),Calculations!V18," ")," ")</f>
        <v>-79.029052631578949</v>
      </c>
      <c r="W18" s="18">
        <f>IF(AND(Calculations!W18&lt;=Input_Values!$J$3,Calculations!W18&gt;=Input_Values!$D$11),IF(AND(Calculations!V18&lt;=Input_Values!$L$3,Calculations!V18&gt;=Input_Values!$F$11),Calculations!W18," ")," ")</f>
        <v>40.20036842105263</v>
      </c>
      <c r="X18" s="18">
        <f>IF(AND(Calculations!X18&lt;=Input_Values!$L$3,Calculations!X18&gt;=Input_Values!$F$11),IF(AND(Calculations!Y18&lt;=Input_Values!$J$3,Calculations!Y18&gt;=Input_Values!$D$11),Calculations!X18," ")," ")</f>
        <v>-78.88015789473684</v>
      </c>
      <c r="Y18" s="18">
        <f>IF(AND(Calculations!Y18&lt;=Input_Values!$J$3,Calculations!Y18&gt;=Input_Values!$D$11),IF(AND(Calculations!X18&lt;=Input_Values!$L$3,Calculations!X18&gt;=Input_Values!$F$11),Calculations!Y18," ")," ")</f>
        <v>40.20036842105263</v>
      </c>
      <c r="Z18" s="18">
        <f>IF(AND(Calculations!Z18&lt;=Input_Values!$L$3,Calculations!Z18&gt;=Input_Values!$F$11),IF(AND(Calculations!AA18&lt;=Input_Values!$J$3,Calculations!AA18&gt;=Input_Values!$D$11),Calculations!Z18," ")," ")</f>
        <v>-78.73126315789473</v>
      </c>
      <c r="AA18" s="18">
        <f>IF(AND(Calculations!AA18&lt;=Input_Values!$J$3,Calculations!AA18&gt;=Input_Values!$D$11),IF(AND(Calculations!Z18&lt;=Input_Values!$L$3,Calculations!Z18&gt;=Input_Values!$F$11),Calculations!AA18," ")," ")</f>
        <v>40.20036842105263</v>
      </c>
      <c r="AB18" s="18">
        <f>IF(AND(Calculations!AB18&lt;=Input_Values!$L$3,Calculations!AB18&gt;=Input_Values!$F$11),IF(AND(Calculations!AC18&lt;=Input_Values!$J$3,Calculations!AC18&gt;=Input_Values!$D$11),Calculations!AB18," ")," ")</f>
        <v>-78.582368421052621</v>
      </c>
      <c r="AC18" s="18">
        <f>IF(AND(Calculations!AC18&lt;=Input_Values!$J$3,Calculations!AC18&gt;=Input_Values!$D$11),IF(AND(Calculations!AB18&lt;=Input_Values!$L$3,Calculations!AB18&gt;=Input_Values!$F$11),Calculations!AC18," ")," ")</f>
        <v>40.20036842105263</v>
      </c>
      <c r="AD18" s="18">
        <f>IF(AND(Calculations!AD18&lt;=Input_Values!$L$3,Calculations!AD18&gt;=Input_Values!$F$11),IF(AND(Calculations!AE18&lt;=Input_Values!$J$3,Calculations!AE18&gt;=Input_Values!$D$11),Calculations!AD18," ")," ")</f>
        <v>-78.433473684210526</v>
      </c>
      <c r="AE18" s="18">
        <f>IF(AND(Calculations!AE18&lt;=Input_Values!$J$3,Calculations!AE18&gt;=Input_Values!$D$11),IF(AND(Calculations!AD18&lt;=Input_Values!$L$3,Calculations!AD18&gt;=Input_Values!$F$11),Calculations!AE18," ")," ")</f>
        <v>40.20036842105263</v>
      </c>
      <c r="AF18" s="18">
        <f>IF(AND(Calculations!AF18&lt;=Input_Values!$L$3,Calculations!AF18&gt;=Input_Values!$F$11),IF(AND(Calculations!AG18&lt;=Input_Values!$J$3,Calculations!AG18&gt;=Input_Values!$D$11),Calculations!AF18," ")," ")</f>
        <v>-78.284578947368416</v>
      </c>
      <c r="AG18" s="18">
        <f>IF(AND(Calculations!AG18&lt;=Input_Values!$J$3,Calculations!AG18&gt;=Input_Values!$D$11),IF(AND(Calculations!AF18&lt;=Input_Values!$L$3,Calculations!AF18&gt;=Input_Values!$F$11),Calculations!AG18," ")," ")</f>
        <v>40.20036842105263</v>
      </c>
      <c r="AH18" s="18">
        <f>IF(AND(Calculations!AH18&lt;=Input_Values!$L$3,Calculations!AH18&gt;=Input_Values!$F$11),IF(AND(Calculations!AI18&lt;=Input_Values!$J$3,Calculations!AI18&gt;=Input_Values!$D$11),Calculations!AH18," ")," ")</f>
        <v>-78.135684210526307</v>
      </c>
      <c r="AI18" s="18">
        <f>IF(AND(Calculations!AI18&lt;=Input_Values!$J$3,Calculations!AI18&gt;=Input_Values!$D$11),IF(AND(Calculations!AH18&lt;=Input_Values!$L$3,Calculations!AH18&gt;=Input_Values!$F$11),Calculations!AI18," ")," ")</f>
        <v>40.20036842105263</v>
      </c>
      <c r="AJ18" s="18">
        <f>IF(AND(Calculations!AJ18&lt;=Input_Values!$L$3,Calculations!AJ18&gt;=Input_Values!$F$11),IF(AND(Calculations!AK18&lt;=Input_Values!$J$3,Calculations!AK18&gt;=Input_Values!$D$11),Calculations!AJ18," ")," ")</f>
        <v>-77.986789473684198</v>
      </c>
      <c r="AK18" s="18">
        <f>IF(AND(Calculations!AK18&lt;=Input_Values!$J$3,Calculations!AK18&gt;=Input_Values!$D$11),IF(AND(Calculations!AJ18&lt;=Input_Values!$L$3,Calculations!AJ18&gt;=Input_Values!$F$11),Calculations!AK18," ")," ")</f>
        <v>40.20036842105263</v>
      </c>
      <c r="AL18" s="18">
        <f>IF(AND(Calculations!AL18&lt;=Input_Values!$L$3,Calculations!AL18&gt;=Input_Values!$F$11),IF(AND(Calculations!AM18&lt;=Input_Values!$J$3,Calculations!AM18&gt;=Input_Values!$D$11),Calculations!AL18," ")," ")</f>
        <v>-77.837894736842102</v>
      </c>
      <c r="AM18" s="18">
        <f>IF(AND(Calculations!AM18&lt;=Input_Values!$J$3,Calculations!AM18&gt;=Input_Values!$D$11),IF(AND(Calculations!AL18&lt;=Input_Values!$L$3,Calculations!AL18&gt;=Input_Values!$F$11),Calculations!AM18," ")," ")</f>
        <v>40.20036842105263</v>
      </c>
      <c r="AN18" s="18">
        <f>IF(AND(Calculations!AN18&lt;=Input_Values!$L$3,Calculations!AN18&gt;=Input_Values!$F$11),IF(AND(Calculations!AO18&lt;=Input_Values!$J$3,Calculations!AO18&gt;=Input_Values!$D$11),Calculations!AN18," ")," ")</f>
        <v>-77.688999999999993</v>
      </c>
      <c r="AO18" s="18">
        <f>IF(AND(Calculations!AO18&lt;=Input_Values!$J$3,Calculations!AO18&gt;=Input_Values!$D$11),IF(AND(Calculations!AN18&lt;=Input_Values!$L$3,Calculations!AN18&gt;=Input_Values!$F$11),Calculations!AO18," ")," ")</f>
        <v>40.20036842105263</v>
      </c>
    </row>
    <row r="19" spans="1:41" x14ac:dyDescent="0.3">
      <c r="A19" s="17" t="s">
        <v>46</v>
      </c>
      <c r="B19" s="18">
        <f>IF(AND(Calculations!B19&lt;=Input_Values!$L$3,Calculations!B19&gt;=Input_Values!$F$11),IF(AND(Calculations!C19&lt;=Input_Values!$J$3,Calculations!C19&gt;=Input_Values!$D$11),Calculations!B19," ")," ")</f>
        <v>-80.518000000000001</v>
      </c>
      <c r="C19" s="18">
        <f>IF(AND(Calculations!C19&lt;=Input_Values!$J$3,Calculations!C19&gt;=Input_Values!$D$11),IF(AND(Calculations!B19&lt;=Input_Values!$L$3,Calculations!B19&gt;=Input_Values!$F$11),Calculations!C19," ")," ")</f>
        <v>40.079526315789472</v>
      </c>
      <c r="D19" s="18">
        <f>IF(AND(Calculations!D19&lt;=Input_Values!$L$3,Calculations!D19&gt;=Input_Values!$F$11),IF(AND(Calculations!E19&lt;=Input_Values!$J$3,Calculations!E19&gt;=Input_Values!$D$11),Calculations!D19," ")," ")</f>
        <v>-80.369105263157891</v>
      </c>
      <c r="E19" s="18">
        <f>IF(AND(Calculations!E19&lt;=Input_Values!$J$3,Calculations!E19&gt;=Input_Values!$D$11),IF(AND(Calculations!D19&lt;=Input_Values!$L$3,Calculations!D19&gt;=Input_Values!$F$11),Calculations!E19," ")," ")</f>
        <v>40.079526315789472</v>
      </c>
      <c r="F19" s="18">
        <f>IF(AND(Calculations!F19&lt;=Input_Values!$L$3,Calculations!F19&gt;=Input_Values!$F$11),IF(AND(Calculations!G19&lt;=Input_Values!$J$3,Calculations!G19&gt;=Input_Values!$D$11),Calculations!F19," ")," ")</f>
        <v>-80.220210526315796</v>
      </c>
      <c r="G19" s="18">
        <f>IF(AND(Calculations!G19&lt;=Input_Values!$J$3,Calculations!G19&gt;=Input_Values!$D$11),IF(AND(Calculations!F19&lt;=Input_Values!$L$3,Calculations!F19&gt;=Input_Values!$F$11),Calculations!G19," ")," ")</f>
        <v>40.079526315789472</v>
      </c>
      <c r="H19" s="18">
        <f>IF(AND(Calculations!H19&lt;=Input_Values!$L$3,Calculations!H19&gt;=Input_Values!$F$11),IF(AND(Calculations!I19&lt;=Input_Values!$J$3,Calculations!I19&gt;=Input_Values!$D$11),Calculations!H19," ")," ")</f>
        <v>-80.071315789473687</v>
      </c>
      <c r="I19" s="18">
        <f>IF(AND(Calculations!I19&lt;=Input_Values!$J$3,Calculations!I19&gt;=Input_Values!$D$11),IF(AND(Calculations!H19&lt;=Input_Values!$L$3,Calculations!H19&gt;=Input_Values!$F$11),Calculations!I19," ")," ")</f>
        <v>40.079526315789472</v>
      </c>
      <c r="J19" s="18">
        <f>IF(AND(Calculations!J19&lt;=Input_Values!$L$3,Calculations!J19&gt;=Input_Values!$F$11),IF(AND(Calculations!K19&lt;=Input_Values!$J$3,Calculations!K19&gt;=Input_Values!$D$11),Calculations!J19," ")," ")</f>
        <v>-79.922421052631577</v>
      </c>
      <c r="K19" s="18">
        <f>IF(AND(Calculations!K19&lt;=Input_Values!$J$3,Calculations!K19&gt;=Input_Values!$D$11),IF(AND(Calculations!J19&lt;=Input_Values!$L$3,Calculations!J19&gt;=Input_Values!$F$11),Calculations!K19," ")," ")</f>
        <v>40.079526315789472</v>
      </c>
      <c r="L19" s="18">
        <f>IF(AND(Calculations!L19&lt;=Input_Values!$L$3,Calculations!L19&gt;=Input_Values!$F$11),IF(AND(Calculations!M19&lt;=Input_Values!$J$3,Calculations!M19&gt;=Input_Values!$D$11),Calculations!L19," ")," ")</f>
        <v>-79.773526315789468</v>
      </c>
      <c r="M19" s="18">
        <f>IF(AND(Calculations!M19&lt;=Input_Values!$J$3,Calculations!M19&gt;=Input_Values!$D$11),IF(AND(Calculations!L19&lt;=Input_Values!$L$3,Calculations!L19&gt;=Input_Values!$F$11),Calculations!M19," ")," ")</f>
        <v>40.079526315789472</v>
      </c>
      <c r="N19" s="18">
        <f>IF(AND(Calculations!N19&lt;=Input_Values!$L$3,Calculations!N19&gt;=Input_Values!$F$11),IF(AND(Calculations!O19&lt;=Input_Values!$J$3,Calculations!O19&gt;=Input_Values!$D$11),Calculations!N19," ")," ")</f>
        <v>-79.624631578947373</v>
      </c>
      <c r="O19" s="18">
        <f>IF(AND(Calculations!O19&lt;=Input_Values!$J$3,Calculations!O19&gt;=Input_Values!$D$11),IF(AND(Calculations!N19&lt;=Input_Values!$L$3,Calculations!N19&gt;=Input_Values!$F$11),Calculations!O19," ")," ")</f>
        <v>40.079526315789472</v>
      </c>
      <c r="P19" s="18">
        <f>IF(AND(Calculations!P19&lt;=Input_Values!$L$3,Calculations!P19&gt;=Input_Values!$F$11),IF(AND(Calculations!Q19&lt;=Input_Values!$J$3,Calculations!Q19&gt;=Input_Values!$D$11),Calculations!P19," ")," ")</f>
        <v>-79.475736842105263</v>
      </c>
      <c r="Q19" s="18">
        <f>IF(AND(Calculations!Q19&lt;=Input_Values!$J$3,Calculations!Q19&gt;=Input_Values!$D$11),IF(AND(Calculations!P19&lt;=Input_Values!$L$3,Calculations!P19&gt;=Input_Values!$F$11),Calculations!Q19," ")," ")</f>
        <v>40.079526315789472</v>
      </c>
      <c r="R19" s="18">
        <f>IF(AND(Calculations!R19&lt;=Input_Values!$L$3,Calculations!R19&gt;=Input_Values!$F$11),IF(AND(Calculations!S19&lt;=Input_Values!$J$3,Calculations!S19&gt;=Input_Values!$D$11),Calculations!R19," ")," ")</f>
        <v>-79.326842105263154</v>
      </c>
      <c r="S19" s="18">
        <f>IF(AND(Calculations!S19&lt;=Input_Values!$J$3,Calculations!S19&gt;=Input_Values!$D$11),IF(AND(Calculations!R19&lt;=Input_Values!$L$3,Calculations!R19&gt;=Input_Values!$F$11),Calculations!S19," ")," ")</f>
        <v>40.079526315789472</v>
      </c>
      <c r="T19" s="18">
        <f>IF(AND(Calculations!T19&lt;=Input_Values!$L$3,Calculations!T19&gt;=Input_Values!$F$11),IF(AND(Calculations!U19&lt;=Input_Values!$J$3,Calculations!U19&gt;=Input_Values!$D$11),Calculations!T19," ")," ")</f>
        <v>-79.177947368421044</v>
      </c>
      <c r="U19" s="18">
        <f>IF(AND(Calculations!U19&lt;=Input_Values!$J$3,Calculations!U19&gt;=Input_Values!$D$11),IF(AND(Calculations!T19&lt;=Input_Values!$L$3,Calculations!T19&gt;=Input_Values!$F$11),Calculations!U19," ")," ")</f>
        <v>40.079526315789472</v>
      </c>
      <c r="V19" s="18">
        <f>IF(AND(Calculations!V19&lt;=Input_Values!$L$3,Calculations!V19&gt;=Input_Values!$F$11),IF(AND(Calculations!W19&lt;=Input_Values!$J$3,Calculations!W19&gt;=Input_Values!$D$11),Calculations!V19," ")," ")</f>
        <v>-79.029052631578949</v>
      </c>
      <c r="W19" s="18">
        <f>IF(AND(Calculations!W19&lt;=Input_Values!$J$3,Calculations!W19&gt;=Input_Values!$D$11),IF(AND(Calculations!V19&lt;=Input_Values!$L$3,Calculations!V19&gt;=Input_Values!$F$11),Calculations!W19," ")," ")</f>
        <v>40.079526315789472</v>
      </c>
      <c r="X19" s="18">
        <f>IF(AND(Calculations!X19&lt;=Input_Values!$L$3,Calculations!X19&gt;=Input_Values!$F$11),IF(AND(Calculations!Y19&lt;=Input_Values!$J$3,Calculations!Y19&gt;=Input_Values!$D$11),Calculations!X19," ")," ")</f>
        <v>-78.88015789473684</v>
      </c>
      <c r="Y19" s="18">
        <f>IF(AND(Calculations!Y19&lt;=Input_Values!$J$3,Calculations!Y19&gt;=Input_Values!$D$11),IF(AND(Calculations!X19&lt;=Input_Values!$L$3,Calculations!X19&gt;=Input_Values!$F$11),Calculations!Y19," ")," ")</f>
        <v>40.079526315789472</v>
      </c>
      <c r="Z19" s="18">
        <f>IF(AND(Calculations!Z19&lt;=Input_Values!$L$3,Calculations!Z19&gt;=Input_Values!$F$11),IF(AND(Calculations!AA19&lt;=Input_Values!$J$3,Calculations!AA19&gt;=Input_Values!$D$11),Calculations!Z19," ")," ")</f>
        <v>-78.73126315789473</v>
      </c>
      <c r="AA19" s="18">
        <f>IF(AND(Calculations!AA19&lt;=Input_Values!$J$3,Calculations!AA19&gt;=Input_Values!$D$11),IF(AND(Calculations!Z19&lt;=Input_Values!$L$3,Calculations!Z19&gt;=Input_Values!$F$11),Calculations!AA19," ")," ")</f>
        <v>40.079526315789472</v>
      </c>
      <c r="AB19" s="18">
        <f>IF(AND(Calculations!AB19&lt;=Input_Values!$L$3,Calculations!AB19&gt;=Input_Values!$F$11),IF(AND(Calculations!AC19&lt;=Input_Values!$J$3,Calculations!AC19&gt;=Input_Values!$D$11),Calculations!AB19," ")," ")</f>
        <v>-78.582368421052621</v>
      </c>
      <c r="AC19" s="18">
        <f>IF(AND(Calculations!AC19&lt;=Input_Values!$J$3,Calculations!AC19&gt;=Input_Values!$D$11),IF(AND(Calculations!AB19&lt;=Input_Values!$L$3,Calculations!AB19&gt;=Input_Values!$F$11),Calculations!AC19," ")," ")</f>
        <v>40.079526315789472</v>
      </c>
      <c r="AD19" s="18">
        <f>IF(AND(Calculations!AD19&lt;=Input_Values!$L$3,Calculations!AD19&gt;=Input_Values!$F$11),IF(AND(Calculations!AE19&lt;=Input_Values!$J$3,Calculations!AE19&gt;=Input_Values!$D$11),Calculations!AD19," ")," ")</f>
        <v>-78.433473684210526</v>
      </c>
      <c r="AE19" s="18">
        <f>IF(AND(Calculations!AE19&lt;=Input_Values!$J$3,Calculations!AE19&gt;=Input_Values!$D$11),IF(AND(Calculations!AD19&lt;=Input_Values!$L$3,Calculations!AD19&gt;=Input_Values!$F$11),Calculations!AE19," ")," ")</f>
        <v>40.079526315789472</v>
      </c>
      <c r="AF19" s="18">
        <f>IF(AND(Calculations!AF19&lt;=Input_Values!$L$3,Calculations!AF19&gt;=Input_Values!$F$11),IF(AND(Calculations!AG19&lt;=Input_Values!$J$3,Calculations!AG19&gt;=Input_Values!$D$11),Calculations!AF19," ")," ")</f>
        <v>-78.284578947368416</v>
      </c>
      <c r="AG19" s="18">
        <f>IF(AND(Calculations!AG19&lt;=Input_Values!$J$3,Calculations!AG19&gt;=Input_Values!$D$11),IF(AND(Calculations!AF19&lt;=Input_Values!$L$3,Calculations!AF19&gt;=Input_Values!$F$11),Calculations!AG19," ")," ")</f>
        <v>40.079526315789472</v>
      </c>
      <c r="AH19" s="18">
        <f>IF(AND(Calculations!AH19&lt;=Input_Values!$L$3,Calculations!AH19&gt;=Input_Values!$F$11),IF(AND(Calculations!AI19&lt;=Input_Values!$J$3,Calculations!AI19&gt;=Input_Values!$D$11),Calculations!AH19," ")," ")</f>
        <v>-78.135684210526307</v>
      </c>
      <c r="AI19" s="18">
        <f>IF(AND(Calculations!AI19&lt;=Input_Values!$J$3,Calculations!AI19&gt;=Input_Values!$D$11),IF(AND(Calculations!AH19&lt;=Input_Values!$L$3,Calculations!AH19&gt;=Input_Values!$F$11),Calculations!AI19," ")," ")</f>
        <v>40.079526315789472</v>
      </c>
      <c r="AJ19" s="18">
        <f>IF(AND(Calculations!AJ19&lt;=Input_Values!$L$3,Calculations!AJ19&gt;=Input_Values!$F$11),IF(AND(Calculations!AK19&lt;=Input_Values!$J$3,Calculations!AK19&gt;=Input_Values!$D$11),Calculations!AJ19," ")," ")</f>
        <v>-77.986789473684198</v>
      </c>
      <c r="AK19" s="18">
        <f>IF(AND(Calculations!AK19&lt;=Input_Values!$J$3,Calculations!AK19&gt;=Input_Values!$D$11),IF(AND(Calculations!AJ19&lt;=Input_Values!$L$3,Calculations!AJ19&gt;=Input_Values!$F$11),Calculations!AK19," ")," ")</f>
        <v>40.079526315789472</v>
      </c>
      <c r="AL19" s="18">
        <f>IF(AND(Calculations!AL19&lt;=Input_Values!$L$3,Calculations!AL19&gt;=Input_Values!$F$11),IF(AND(Calculations!AM19&lt;=Input_Values!$J$3,Calculations!AM19&gt;=Input_Values!$D$11),Calculations!AL19," ")," ")</f>
        <v>-77.837894736842102</v>
      </c>
      <c r="AM19" s="18">
        <f>IF(AND(Calculations!AM19&lt;=Input_Values!$J$3,Calculations!AM19&gt;=Input_Values!$D$11),IF(AND(Calculations!AL19&lt;=Input_Values!$L$3,Calculations!AL19&gt;=Input_Values!$F$11),Calculations!AM19," ")," ")</f>
        <v>40.079526315789472</v>
      </c>
      <c r="AN19" s="18">
        <f>IF(AND(Calculations!AN19&lt;=Input_Values!$L$3,Calculations!AN19&gt;=Input_Values!$F$11),IF(AND(Calculations!AO19&lt;=Input_Values!$J$3,Calculations!AO19&gt;=Input_Values!$D$11),Calculations!AN19," ")," ")</f>
        <v>-77.688999999999993</v>
      </c>
      <c r="AO19" s="18">
        <f>IF(AND(Calculations!AO19&lt;=Input_Values!$J$3,Calculations!AO19&gt;=Input_Values!$D$11),IF(AND(Calculations!AN19&lt;=Input_Values!$L$3,Calculations!AN19&gt;=Input_Values!$F$11),Calculations!AO19," ")," ")</f>
        <v>40.079526315789472</v>
      </c>
    </row>
    <row r="20" spans="1:41" s="19" customFormat="1" x14ac:dyDescent="0.3">
      <c r="A20" s="19" t="s">
        <v>47</v>
      </c>
      <c r="B20" s="18">
        <f>IF(AND(Calculations!B20&lt;=Input_Values!$L$3,Calculations!B20&gt;=Input_Values!$F$11),IF(AND(Calculations!C20&lt;=Input_Values!$J$3,Calculations!C20&gt;=Input_Values!$D$11),Calculations!B20," ")," ")</f>
        <v>-80.518000000000001</v>
      </c>
      <c r="C20" s="18">
        <f>IF(AND(Calculations!C20&lt;=Input_Values!$J$3,Calculations!C20&gt;=Input_Values!$D$11),IF(AND(Calculations!B20&lt;=Input_Values!$L$3,Calculations!B20&gt;=Input_Values!$F$11),Calculations!C20," ")," ")</f>
        <v>39.958684210526314</v>
      </c>
      <c r="D20" s="18">
        <f>IF(AND(Calculations!D20&lt;=Input_Values!$L$3,Calculations!D20&gt;=Input_Values!$F$11),IF(AND(Calculations!E20&lt;=Input_Values!$J$3,Calculations!E20&gt;=Input_Values!$D$11),Calculations!D20," ")," ")</f>
        <v>-80.369105263157891</v>
      </c>
      <c r="E20" s="18">
        <f>IF(AND(Calculations!E20&lt;=Input_Values!$J$3,Calculations!E20&gt;=Input_Values!$D$11),IF(AND(Calculations!D20&lt;=Input_Values!$L$3,Calculations!D20&gt;=Input_Values!$F$11),Calculations!E20," ")," ")</f>
        <v>39.958684210526314</v>
      </c>
      <c r="F20" s="18">
        <f>IF(AND(Calculations!F20&lt;=Input_Values!$L$3,Calculations!F20&gt;=Input_Values!$F$11),IF(AND(Calculations!G20&lt;=Input_Values!$J$3,Calculations!G20&gt;=Input_Values!$D$11),Calculations!F20," ")," ")</f>
        <v>-80.220210526315796</v>
      </c>
      <c r="G20" s="18">
        <f>IF(AND(Calculations!G20&lt;=Input_Values!$J$3,Calculations!G20&gt;=Input_Values!$D$11),IF(AND(Calculations!F20&lt;=Input_Values!$L$3,Calculations!F20&gt;=Input_Values!$F$11),Calculations!G20," ")," ")</f>
        <v>39.958684210526314</v>
      </c>
      <c r="H20" s="18">
        <f>IF(AND(Calculations!H20&lt;=Input_Values!$L$3,Calculations!H20&gt;=Input_Values!$F$11),IF(AND(Calculations!I20&lt;=Input_Values!$J$3,Calculations!I20&gt;=Input_Values!$D$11),Calculations!H20," ")," ")</f>
        <v>-80.071315789473687</v>
      </c>
      <c r="I20" s="18">
        <f>IF(AND(Calculations!I20&lt;=Input_Values!$J$3,Calculations!I20&gt;=Input_Values!$D$11),IF(AND(Calculations!H20&lt;=Input_Values!$L$3,Calculations!H20&gt;=Input_Values!$F$11),Calculations!I20," ")," ")</f>
        <v>39.958684210526314</v>
      </c>
      <c r="J20" s="18">
        <f>IF(AND(Calculations!J20&lt;=Input_Values!$L$3,Calculations!J20&gt;=Input_Values!$F$11),IF(AND(Calculations!K20&lt;=Input_Values!$J$3,Calculations!K20&gt;=Input_Values!$D$11),Calculations!J20," ")," ")</f>
        <v>-79.922421052631577</v>
      </c>
      <c r="K20" s="18">
        <f>IF(AND(Calculations!K20&lt;=Input_Values!$J$3,Calculations!K20&gt;=Input_Values!$D$11),IF(AND(Calculations!J20&lt;=Input_Values!$L$3,Calculations!J20&gt;=Input_Values!$F$11),Calculations!K20," ")," ")</f>
        <v>39.958684210526314</v>
      </c>
      <c r="L20" s="18">
        <f>IF(AND(Calculations!L20&lt;=Input_Values!$L$3,Calculations!L20&gt;=Input_Values!$F$11),IF(AND(Calculations!M20&lt;=Input_Values!$J$3,Calculations!M20&gt;=Input_Values!$D$11),Calculations!L20," ")," ")</f>
        <v>-79.773526315789468</v>
      </c>
      <c r="M20" s="18">
        <f>IF(AND(Calculations!M20&lt;=Input_Values!$J$3,Calculations!M20&gt;=Input_Values!$D$11),IF(AND(Calculations!L20&lt;=Input_Values!$L$3,Calculations!L20&gt;=Input_Values!$F$11),Calculations!M20," ")," ")</f>
        <v>39.958684210526314</v>
      </c>
      <c r="N20" s="18">
        <f>IF(AND(Calculations!N20&lt;=Input_Values!$L$3,Calculations!N20&gt;=Input_Values!$F$11),IF(AND(Calculations!O20&lt;=Input_Values!$J$3,Calculations!O20&gt;=Input_Values!$D$11),Calculations!N20," ")," ")</f>
        <v>-79.624631578947373</v>
      </c>
      <c r="O20" s="18">
        <f>IF(AND(Calculations!O20&lt;=Input_Values!$J$3,Calculations!O20&gt;=Input_Values!$D$11),IF(AND(Calculations!N20&lt;=Input_Values!$L$3,Calculations!N20&gt;=Input_Values!$F$11),Calculations!O20," ")," ")</f>
        <v>39.958684210526314</v>
      </c>
      <c r="P20" s="18">
        <f>IF(AND(Calculations!P20&lt;=Input_Values!$L$3,Calculations!P20&gt;=Input_Values!$F$11),IF(AND(Calculations!Q20&lt;=Input_Values!$J$3,Calculations!Q20&gt;=Input_Values!$D$11),Calculations!P20," ")," ")</f>
        <v>-79.475736842105263</v>
      </c>
      <c r="Q20" s="18">
        <f>IF(AND(Calculations!Q20&lt;=Input_Values!$J$3,Calculations!Q20&gt;=Input_Values!$D$11),IF(AND(Calculations!P20&lt;=Input_Values!$L$3,Calculations!P20&gt;=Input_Values!$F$11),Calculations!Q20," ")," ")</f>
        <v>39.958684210526314</v>
      </c>
      <c r="R20" s="18">
        <f>IF(AND(Calculations!R20&lt;=Input_Values!$L$3,Calculations!R20&gt;=Input_Values!$F$11),IF(AND(Calculations!S20&lt;=Input_Values!$J$3,Calculations!S20&gt;=Input_Values!$D$11),Calculations!R20," ")," ")</f>
        <v>-79.326842105263154</v>
      </c>
      <c r="S20" s="18">
        <f>IF(AND(Calculations!S20&lt;=Input_Values!$J$3,Calculations!S20&gt;=Input_Values!$D$11),IF(AND(Calculations!R20&lt;=Input_Values!$L$3,Calculations!R20&gt;=Input_Values!$F$11),Calculations!S20," ")," ")</f>
        <v>39.958684210526314</v>
      </c>
      <c r="T20" s="18">
        <f>IF(AND(Calculations!T20&lt;=Input_Values!$L$3,Calculations!T20&gt;=Input_Values!$F$11),IF(AND(Calculations!U20&lt;=Input_Values!$J$3,Calculations!U20&gt;=Input_Values!$D$11),Calculations!T20," ")," ")</f>
        <v>-79.177947368421044</v>
      </c>
      <c r="U20" s="18">
        <f>IF(AND(Calculations!U20&lt;=Input_Values!$J$3,Calculations!U20&gt;=Input_Values!$D$11),IF(AND(Calculations!T20&lt;=Input_Values!$L$3,Calculations!T20&gt;=Input_Values!$F$11),Calculations!U20," ")," ")</f>
        <v>39.958684210526314</v>
      </c>
      <c r="V20" s="18">
        <f>IF(AND(Calculations!V20&lt;=Input_Values!$L$3,Calculations!V20&gt;=Input_Values!$F$11),IF(AND(Calculations!W20&lt;=Input_Values!$J$3,Calculations!W20&gt;=Input_Values!$D$11),Calculations!V20," ")," ")</f>
        <v>-79.029052631578949</v>
      </c>
      <c r="W20" s="18">
        <f>IF(AND(Calculations!W20&lt;=Input_Values!$J$3,Calculations!W20&gt;=Input_Values!$D$11),IF(AND(Calculations!V20&lt;=Input_Values!$L$3,Calculations!V20&gt;=Input_Values!$F$11),Calculations!W20," ")," ")</f>
        <v>39.958684210526314</v>
      </c>
      <c r="X20" s="18">
        <f>IF(AND(Calculations!X20&lt;=Input_Values!$L$3,Calculations!X20&gt;=Input_Values!$F$11),IF(AND(Calculations!Y20&lt;=Input_Values!$J$3,Calculations!Y20&gt;=Input_Values!$D$11),Calculations!X20," ")," ")</f>
        <v>-78.88015789473684</v>
      </c>
      <c r="Y20" s="18">
        <f>IF(AND(Calculations!Y20&lt;=Input_Values!$J$3,Calculations!Y20&gt;=Input_Values!$D$11),IF(AND(Calculations!X20&lt;=Input_Values!$L$3,Calculations!X20&gt;=Input_Values!$F$11),Calculations!Y20," ")," ")</f>
        <v>39.958684210526314</v>
      </c>
      <c r="Z20" s="18">
        <f>IF(AND(Calculations!Z20&lt;=Input_Values!$L$3,Calculations!Z20&gt;=Input_Values!$F$11),IF(AND(Calculations!AA20&lt;=Input_Values!$J$3,Calculations!AA20&gt;=Input_Values!$D$11),Calculations!Z20," ")," ")</f>
        <v>-78.73126315789473</v>
      </c>
      <c r="AA20" s="18">
        <f>IF(AND(Calculations!AA20&lt;=Input_Values!$J$3,Calculations!AA20&gt;=Input_Values!$D$11),IF(AND(Calculations!Z20&lt;=Input_Values!$L$3,Calculations!Z20&gt;=Input_Values!$F$11),Calculations!AA20," ")," ")</f>
        <v>39.958684210526314</v>
      </c>
      <c r="AB20" s="18">
        <f>IF(AND(Calculations!AB20&lt;=Input_Values!$L$3,Calculations!AB20&gt;=Input_Values!$F$11),IF(AND(Calculations!AC20&lt;=Input_Values!$J$3,Calculations!AC20&gt;=Input_Values!$D$11),Calculations!AB20," ")," ")</f>
        <v>-78.582368421052621</v>
      </c>
      <c r="AC20" s="18">
        <f>IF(AND(Calculations!AC20&lt;=Input_Values!$J$3,Calculations!AC20&gt;=Input_Values!$D$11),IF(AND(Calculations!AB20&lt;=Input_Values!$L$3,Calculations!AB20&gt;=Input_Values!$F$11),Calculations!AC20," ")," ")</f>
        <v>39.958684210526314</v>
      </c>
      <c r="AD20" s="18">
        <f>IF(AND(Calculations!AD20&lt;=Input_Values!$L$3,Calculations!AD20&gt;=Input_Values!$F$11),IF(AND(Calculations!AE20&lt;=Input_Values!$J$3,Calculations!AE20&gt;=Input_Values!$D$11),Calculations!AD20," ")," ")</f>
        <v>-78.433473684210526</v>
      </c>
      <c r="AE20" s="18">
        <f>IF(AND(Calculations!AE20&lt;=Input_Values!$J$3,Calculations!AE20&gt;=Input_Values!$D$11),IF(AND(Calculations!AD20&lt;=Input_Values!$L$3,Calculations!AD20&gt;=Input_Values!$F$11),Calculations!AE20," ")," ")</f>
        <v>39.958684210526314</v>
      </c>
      <c r="AF20" s="18">
        <f>IF(AND(Calculations!AF20&lt;=Input_Values!$L$3,Calculations!AF20&gt;=Input_Values!$F$11),IF(AND(Calculations!AG20&lt;=Input_Values!$J$3,Calculations!AG20&gt;=Input_Values!$D$11),Calculations!AF20," ")," ")</f>
        <v>-78.284578947368416</v>
      </c>
      <c r="AG20" s="18">
        <f>IF(AND(Calculations!AG20&lt;=Input_Values!$J$3,Calculations!AG20&gt;=Input_Values!$D$11),IF(AND(Calculations!AF20&lt;=Input_Values!$L$3,Calculations!AF20&gt;=Input_Values!$F$11),Calculations!AG20," ")," ")</f>
        <v>39.958684210526314</v>
      </c>
      <c r="AH20" s="18">
        <f>IF(AND(Calculations!AH20&lt;=Input_Values!$L$3,Calculations!AH20&gt;=Input_Values!$F$11),IF(AND(Calculations!AI20&lt;=Input_Values!$J$3,Calculations!AI20&gt;=Input_Values!$D$11),Calculations!AH20," ")," ")</f>
        <v>-78.135684210526307</v>
      </c>
      <c r="AI20" s="18">
        <f>IF(AND(Calculations!AI20&lt;=Input_Values!$J$3,Calculations!AI20&gt;=Input_Values!$D$11),IF(AND(Calculations!AH20&lt;=Input_Values!$L$3,Calculations!AH20&gt;=Input_Values!$F$11),Calculations!AI20," ")," ")</f>
        <v>39.958684210526314</v>
      </c>
      <c r="AJ20" s="18">
        <f>IF(AND(Calculations!AJ20&lt;=Input_Values!$L$3,Calculations!AJ20&gt;=Input_Values!$F$11),IF(AND(Calculations!AK20&lt;=Input_Values!$J$3,Calculations!AK20&gt;=Input_Values!$D$11),Calculations!AJ20," ")," ")</f>
        <v>-77.986789473684198</v>
      </c>
      <c r="AK20" s="18">
        <f>IF(AND(Calculations!AK20&lt;=Input_Values!$J$3,Calculations!AK20&gt;=Input_Values!$D$11),IF(AND(Calculations!AJ20&lt;=Input_Values!$L$3,Calculations!AJ20&gt;=Input_Values!$F$11),Calculations!AK20," ")," ")</f>
        <v>39.958684210526314</v>
      </c>
      <c r="AL20" s="18">
        <f>IF(AND(Calculations!AL20&lt;=Input_Values!$L$3,Calculations!AL20&gt;=Input_Values!$F$11),IF(AND(Calculations!AM20&lt;=Input_Values!$J$3,Calculations!AM20&gt;=Input_Values!$D$11),Calculations!AL20," ")," ")</f>
        <v>-77.837894736842102</v>
      </c>
      <c r="AM20" s="18">
        <f>IF(AND(Calculations!AM20&lt;=Input_Values!$J$3,Calculations!AM20&gt;=Input_Values!$D$11),IF(AND(Calculations!AL20&lt;=Input_Values!$L$3,Calculations!AL20&gt;=Input_Values!$F$11),Calculations!AM20," ")," ")</f>
        <v>39.958684210526314</v>
      </c>
      <c r="AN20" s="18">
        <f>IF(AND(Calculations!AN20&lt;=Input_Values!$L$3,Calculations!AN20&gt;=Input_Values!$F$11),IF(AND(Calculations!AO20&lt;=Input_Values!$J$3,Calculations!AO20&gt;=Input_Values!$D$11),Calculations!AN20," ")," ")</f>
        <v>-77.688999999999993</v>
      </c>
      <c r="AO20" s="18">
        <f>IF(AND(Calculations!AO20&lt;=Input_Values!$J$3,Calculations!AO20&gt;=Input_Values!$D$11),IF(AND(Calculations!AN20&lt;=Input_Values!$L$3,Calculations!AN20&gt;=Input_Values!$F$11),Calculations!AO20," ")," ")</f>
        <v>39.958684210526314</v>
      </c>
    </row>
    <row r="21" spans="1:41" x14ac:dyDescent="0.3">
      <c r="A21" s="17" t="s">
        <v>48</v>
      </c>
      <c r="B21" s="18">
        <f>IF(AND(Calculations!B21&lt;=Input_Values!$L$3,Calculations!B21&gt;=Input_Values!$F$11),IF(AND(Calculations!C21&lt;=Input_Values!$J$3,Calculations!C21&gt;=Input_Values!$D$11),Calculations!B21," ")," ")</f>
        <v>-80.518000000000001</v>
      </c>
      <c r="C21" s="18">
        <f>IF(AND(Calculations!C21&lt;=Input_Values!$J$3,Calculations!C21&gt;=Input_Values!$D$11),IF(AND(Calculations!B21&lt;=Input_Values!$L$3,Calculations!B21&gt;=Input_Values!$F$11),Calculations!C21," ")," ")</f>
        <v>39.837842105263157</v>
      </c>
      <c r="D21" s="18">
        <f>IF(AND(Calculations!D21&lt;=Input_Values!$L$3,Calculations!D21&gt;=Input_Values!$F$11),IF(AND(Calculations!E21&lt;=Input_Values!$J$3,Calculations!E21&gt;=Input_Values!$D$11),Calculations!D21," ")," ")</f>
        <v>-80.369105263157891</v>
      </c>
      <c r="E21" s="18">
        <f>IF(AND(Calculations!E21&lt;=Input_Values!$J$3,Calculations!E21&gt;=Input_Values!$D$11),IF(AND(Calculations!D21&lt;=Input_Values!$L$3,Calculations!D21&gt;=Input_Values!$F$11),Calculations!E21," ")," ")</f>
        <v>39.837842105263157</v>
      </c>
      <c r="F21" s="18">
        <f>IF(AND(Calculations!F21&lt;=Input_Values!$L$3,Calculations!F21&gt;=Input_Values!$F$11),IF(AND(Calculations!G21&lt;=Input_Values!$J$3,Calculations!G21&gt;=Input_Values!$D$11),Calculations!F21," ")," ")</f>
        <v>-80.220210526315796</v>
      </c>
      <c r="G21" s="18">
        <f>IF(AND(Calculations!G21&lt;=Input_Values!$J$3,Calculations!G21&gt;=Input_Values!$D$11),IF(AND(Calculations!F21&lt;=Input_Values!$L$3,Calculations!F21&gt;=Input_Values!$F$11),Calculations!G21," ")," ")</f>
        <v>39.837842105263157</v>
      </c>
      <c r="H21" s="18">
        <f>IF(AND(Calculations!H21&lt;=Input_Values!$L$3,Calculations!H21&gt;=Input_Values!$F$11),IF(AND(Calculations!I21&lt;=Input_Values!$J$3,Calculations!I21&gt;=Input_Values!$D$11),Calculations!H21," ")," ")</f>
        <v>-80.071315789473687</v>
      </c>
      <c r="I21" s="18">
        <f>IF(AND(Calculations!I21&lt;=Input_Values!$J$3,Calculations!I21&gt;=Input_Values!$D$11),IF(AND(Calculations!H21&lt;=Input_Values!$L$3,Calculations!H21&gt;=Input_Values!$F$11),Calculations!I21," ")," ")</f>
        <v>39.837842105263157</v>
      </c>
      <c r="J21" s="18">
        <f>IF(AND(Calculations!J21&lt;=Input_Values!$L$3,Calculations!J21&gt;=Input_Values!$F$11),IF(AND(Calculations!K21&lt;=Input_Values!$J$3,Calculations!K21&gt;=Input_Values!$D$11),Calculations!J21," ")," ")</f>
        <v>-79.922421052631577</v>
      </c>
      <c r="K21" s="18">
        <f>IF(AND(Calculations!K21&lt;=Input_Values!$J$3,Calculations!K21&gt;=Input_Values!$D$11),IF(AND(Calculations!J21&lt;=Input_Values!$L$3,Calculations!J21&gt;=Input_Values!$F$11),Calculations!K21," ")," ")</f>
        <v>39.837842105263157</v>
      </c>
      <c r="L21" s="18">
        <f>IF(AND(Calculations!L21&lt;=Input_Values!$L$3,Calculations!L21&gt;=Input_Values!$F$11),IF(AND(Calculations!M21&lt;=Input_Values!$J$3,Calculations!M21&gt;=Input_Values!$D$11),Calculations!L21," ")," ")</f>
        <v>-79.773526315789468</v>
      </c>
      <c r="M21" s="18">
        <f>IF(AND(Calculations!M21&lt;=Input_Values!$J$3,Calculations!M21&gt;=Input_Values!$D$11),IF(AND(Calculations!L21&lt;=Input_Values!$L$3,Calculations!L21&gt;=Input_Values!$F$11),Calculations!M21," ")," ")</f>
        <v>39.837842105263157</v>
      </c>
      <c r="N21" s="18">
        <f>IF(AND(Calculations!N21&lt;=Input_Values!$L$3,Calculations!N21&gt;=Input_Values!$F$11),IF(AND(Calculations!O21&lt;=Input_Values!$J$3,Calculations!O21&gt;=Input_Values!$D$11),Calculations!N21," ")," ")</f>
        <v>-79.624631578947373</v>
      </c>
      <c r="O21" s="18">
        <f>IF(AND(Calculations!O21&lt;=Input_Values!$J$3,Calculations!O21&gt;=Input_Values!$D$11),IF(AND(Calculations!N21&lt;=Input_Values!$L$3,Calculations!N21&gt;=Input_Values!$F$11),Calculations!O21," ")," ")</f>
        <v>39.837842105263157</v>
      </c>
      <c r="P21" s="18">
        <f>IF(AND(Calculations!P21&lt;=Input_Values!$L$3,Calculations!P21&gt;=Input_Values!$F$11),IF(AND(Calculations!Q21&lt;=Input_Values!$J$3,Calculations!Q21&gt;=Input_Values!$D$11),Calculations!P21," ")," ")</f>
        <v>-79.475736842105263</v>
      </c>
      <c r="Q21" s="18">
        <f>IF(AND(Calculations!Q21&lt;=Input_Values!$J$3,Calculations!Q21&gt;=Input_Values!$D$11),IF(AND(Calculations!P21&lt;=Input_Values!$L$3,Calculations!P21&gt;=Input_Values!$F$11),Calculations!Q21," ")," ")</f>
        <v>39.837842105263157</v>
      </c>
      <c r="R21" s="18">
        <f>IF(AND(Calculations!R21&lt;=Input_Values!$L$3,Calculations!R21&gt;=Input_Values!$F$11),IF(AND(Calculations!S21&lt;=Input_Values!$J$3,Calculations!S21&gt;=Input_Values!$D$11),Calculations!R21," ")," ")</f>
        <v>-79.326842105263154</v>
      </c>
      <c r="S21" s="18">
        <f>IF(AND(Calculations!S21&lt;=Input_Values!$J$3,Calculations!S21&gt;=Input_Values!$D$11),IF(AND(Calculations!R21&lt;=Input_Values!$L$3,Calculations!R21&gt;=Input_Values!$F$11),Calculations!S21," ")," ")</f>
        <v>39.837842105263157</v>
      </c>
      <c r="T21" s="18">
        <f>IF(AND(Calculations!T21&lt;=Input_Values!$L$3,Calculations!T21&gt;=Input_Values!$F$11),IF(AND(Calculations!U21&lt;=Input_Values!$J$3,Calculations!U21&gt;=Input_Values!$D$11),Calculations!T21," ")," ")</f>
        <v>-79.177947368421044</v>
      </c>
      <c r="U21" s="18">
        <f>IF(AND(Calculations!U21&lt;=Input_Values!$J$3,Calculations!U21&gt;=Input_Values!$D$11),IF(AND(Calculations!T21&lt;=Input_Values!$L$3,Calculations!T21&gt;=Input_Values!$F$11),Calculations!U21," ")," ")</f>
        <v>39.837842105263157</v>
      </c>
      <c r="V21" s="18">
        <f>IF(AND(Calculations!V21&lt;=Input_Values!$L$3,Calculations!V21&gt;=Input_Values!$F$11),IF(AND(Calculations!W21&lt;=Input_Values!$J$3,Calculations!W21&gt;=Input_Values!$D$11),Calculations!V21," ")," ")</f>
        <v>-79.029052631578949</v>
      </c>
      <c r="W21" s="18">
        <f>IF(AND(Calculations!W21&lt;=Input_Values!$J$3,Calculations!W21&gt;=Input_Values!$D$11),IF(AND(Calculations!V21&lt;=Input_Values!$L$3,Calculations!V21&gt;=Input_Values!$F$11),Calculations!W21," ")," ")</f>
        <v>39.837842105263157</v>
      </c>
      <c r="X21" s="18">
        <f>IF(AND(Calculations!X21&lt;=Input_Values!$L$3,Calculations!X21&gt;=Input_Values!$F$11),IF(AND(Calculations!Y21&lt;=Input_Values!$J$3,Calculations!Y21&gt;=Input_Values!$D$11),Calculations!X21," ")," ")</f>
        <v>-78.88015789473684</v>
      </c>
      <c r="Y21" s="18">
        <f>IF(AND(Calculations!Y21&lt;=Input_Values!$J$3,Calculations!Y21&gt;=Input_Values!$D$11),IF(AND(Calculations!X21&lt;=Input_Values!$L$3,Calculations!X21&gt;=Input_Values!$F$11),Calculations!Y21," ")," ")</f>
        <v>39.837842105263157</v>
      </c>
      <c r="Z21" s="18">
        <f>IF(AND(Calculations!Z21&lt;=Input_Values!$L$3,Calculations!Z21&gt;=Input_Values!$F$11),IF(AND(Calculations!AA21&lt;=Input_Values!$J$3,Calculations!AA21&gt;=Input_Values!$D$11),Calculations!Z21," ")," ")</f>
        <v>-78.73126315789473</v>
      </c>
      <c r="AA21" s="18">
        <f>IF(AND(Calculations!AA21&lt;=Input_Values!$J$3,Calculations!AA21&gt;=Input_Values!$D$11),IF(AND(Calculations!Z21&lt;=Input_Values!$L$3,Calculations!Z21&gt;=Input_Values!$F$11),Calculations!AA21," ")," ")</f>
        <v>39.837842105263157</v>
      </c>
      <c r="AB21" s="18">
        <f>IF(AND(Calculations!AB21&lt;=Input_Values!$L$3,Calculations!AB21&gt;=Input_Values!$F$11),IF(AND(Calculations!AC21&lt;=Input_Values!$J$3,Calculations!AC21&gt;=Input_Values!$D$11),Calculations!AB21," ")," ")</f>
        <v>-78.582368421052621</v>
      </c>
      <c r="AC21" s="18">
        <f>IF(AND(Calculations!AC21&lt;=Input_Values!$J$3,Calculations!AC21&gt;=Input_Values!$D$11),IF(AND(Calculations!AB21&lt;=Input_Values!$L$3,Calculations!AB21&gt;=Input_Values!$F$11),Calculations!AC21," ")," ")</f>
        <v>39.837842105263157</v>
      </c>
      <c r="AD21" s="18">
        <f>IF(AND(Calculations!AD21&lt;=Input_Values!$L$3,Calculations!AD21&gt;=Input_Values!$F$11),IF(AND(Calculations!AE21&lt;=Input_Values!$J$3,Calculations!AE21&gt;=Input_Values!$D$11),Calculations!AD21," ")," ")</f>
        <v>-78.433473684210526</v>
      </c>
      <c r="AE21" s="18">
        <f>IF(AND(Calculations!AE21&lt;=Input_Values!$J$3,Calculations!AE21&gt;=Input_Values!$D$11),IF(AND(Calculations!AD21&lt;=Input_Values!$L$3,Calculations!AD21&gt;=Input_Values!$F$11),Calculations!AE21," ")," ")</f>
        <v>39.837842105263157</v>
      </c>
      <c r="AF21" s="18">
        <f>IF(AND(Calculations!AF21&lt;=Input_Values!$L$3,Calculations!AF21&gt;=Input_Values!$F$11),IF(AND(Calculations!AG21&lt;=Input_Values!$J$3,Calculations!AG21&gt;=Input_Values!$D$11),Calculations!AF21," ")," ")</f>
        <v>-78.284578947368416</v>
      </c>
      <c r="AG21" s="18">
        <f>IF(AND(Calculations!AG21&lt;=Input_Values!$J$3,Calculations!AG21&gt;=Input_Values!$D$11),IF(AND(Calculations!AF21&lt;=Input_Values!$L$3,Calculations!AF21&gt;=Input_Values!$F$11),Calculations!AG21," ")," ")</f>
        <v>39.837842105263157</v>
      </c>
      <c r="AH21" s="18">
        <f>IF(AND(Calculations!AH21&lt;=Input_Values!$L$3,Calculations!AH21&gt;=Input_Values!$F$11),IF(AND(Calculations!AI21&lt;=Input_Values!$J$3,Calculations!AI21&gt;=Input_Values!$D$11),Calculations!AH21," ")," ")</f>
        <v>-78.135684210526307</v>
      </c>
      <c r="AI21" s="18">
        <f>IF(AND(Calculations!AI21&lt;=Input_Values!$J$3,Calculations!AI21&gt;=Input_Values!$D$11),IF(AND(Calculations!AH21&lt;=Input_Values!$L$3,Calculations!AH21&gt;=Input_Values!$F$11),Calculations!AI21," ")," ")</f>
        <v>39.837842105263157</v>
      </c>
      <c r="AJ21" s="18">
        <f>IF(AND(Calculations!AJ21&lt;=Input_Values!$L$3,Calculations!AJ21&gt;=Input_Values!$F$11),IF(AND(Calculations!AK21&lt;=Input_Values!$J$3,Calculations!AK21&gt;=Input_Values!$D$11),Calculations!AJ21," ")," ")</f>
        <v>-77.986789473684198</v>
      </c>
      <c r="AK21" s="18">
        <f>IF(AND(Calculations!AK21&lt;=Input_Values!$J$3,Calculations!AK21&gt;=Input_Values!$D$11),IF(AND(Calculations!AJ21&lt;=Input_Values!$L$3,Calculations!AJ21&gt;=Input_Values!$F$11),Calculations!AK21," ")," ")</f>
        <v>39.837842105263157</v>
      </c>
      <c r="AL21" s="18">
        <f>IF(AND(Calculations!AL21&lt;=Input_Values!$L$3,Calculations!AL21&gt;=Input_Values!$F$11),IF(AND(Calculations!AM21&lt;=Input_Values!$J$3,Calculations!AM21&gt;=Input_Values!$D$11),Calculations!AL21," ")," ")</f>
        <v>-77.837894736842102</v>
      </c>
      <c r="AM21" s="18">
        <f>IF(AND(Calculations!AM21&lt;=Input_Values!$J$3,Calculations!AM21&gt;=Input_Values!$D$11),IF(AND(Calculations!AL21&lt;=Input_Values!$L$3,Calculations!AL21&gt;=Input_Values!$F$11),Calculations!AM21," ")," ")</f>
        <v>39.837842105263157</v>
      </c>
      <c r="AN21" s="18">
        <f>IF(AND(Calculations!AN21&lt;=Input_Values!$L$3,Calculations!AN21&gt;=Input_Values!$F$11),IF(AND(Calculations!AO21&lt;=Input_Values!$J$3,Calculations!AO21&gt;=Input_Values!$D$11),Calculations!AN21," ")," ")</f>
        <v>-77.688999999999993</v>
      </c>
      <c r="AO21" s="18">
        <f>IF(AND(Calculations!AO21&lt;=Input_Values!$J$3,Calculations!AO21&gt;=Input_Values!$D$11),IF(AND(Calculations!AN21&lt;=Input_Values!$L$3,Calculations!AN21&gt;=Input_Values!$F$11),Calculations!AO21," ")," ")</f>
        <v>39.837842105263157</v>
      </c>
    </row>
    <row r="22" spans="1:41" s="14" customFormat="1" x14ac:dyDescent="0.3">
      <c r="A22" s="14" t="s">
        <v>49</v>
      </c>
      <c r="B22" s="18">
        <f>IF(AND(Calculations!B22&lt;=Input_Values!$L$3,Calculations!B22&gt;=Input_Values!$F$11),IF(AND(Calculations!C22&lt;=Input_Values!$J$3,Calculations!C22&gt;=Input_Values!$D$11),Calculations!B22," ")," ")</f>
        <v>-80.518000000000001</v>
      </c>
      <c r="C22" s="18">
        <f>IF(AND(Calculations!C22&lt;=Input_Values!$J$3,Calculations!C22&gt;=Input_Values!$D$11),IF(AND(Calculations!B22&lt;=Input_Values!$L$3,Calculations!B22&gt;=Input_Values!$F$11),Calculations!C22," ")," ")</f>
        <v>39.716999999999999</v>
      </c>
      <c r="D22" s="18">
        <f>IF(AND(Calculations!D22&lt;=Input_Values!$L$3,Calculations!D22&gt;=Input_Values!$F$11),IF(AND(Calculations!E22&lt;=Input_Values!$J$3,Calculations!E22&gt;=Input_Values!$D$11),Calculations!D22," ")," ")</f>
        <v>-80.369105263157891</v>
      </c>
      <c r="E22" s="18">
        <f>IF(AND(Calculations!E22&lt;=Input_Values!$J$3,Calculations!E22&gt;=Input_Values!$D$11),IF(AND(Calculations!D22&lt;=Input_Values!$L$3,Calculations!D22&gt;=Input_Values!$F$11),Calculations!E22," ")," ")</f>
        <v>39.716999999999999</v>
      </c>
      <c r="F22" s="18">
        <f>IF(AND(Calculations!F22&lt;=Input_Values!$L$3,Calculations!F22&gt;=Input_Values!$F$11),IF(AND(Calculations!G22&lt;=Input_Values!$J$3,Calculations!G22&gt;=Input_Values!$D$11),Calculations!F22," ")," ")</f>
        <v>-80.220210526315796</v>
      </c>
      <c r="G22" s="18">
        <f>IF(AND(Calculations!G22&lt;=Input_Values!$J$3,Calculations!G22&gt;=Input_Values!$D$11),IF(AND(Calculations!F22&lt;=Input_Values!$L$3,Calculations!F22&gt;=Input_Values!$F$11),Calculations!G22," ")," ")</f>
        <v>39.716999999999999</v>
      </c>
      <c r="H22" s="18">
        <f>IF(AND(Calculations!H22&lt;=Input_Values!$L$3,Calculations!H22&gt;=Input_Values!$F$11),IF(AND(Calculations!I22&lt;=Input_Values!$J$3,Calculations!I22&gt;=Input_Values!$D$11),Calculations!H22," ")," ")</f>
        <v>-80.071315789473687</v>
      </c>
      <c r="I22" s="18">
        <f>IF(AND(Calculations!I22&lt;=Input_Values!$J$3,Calculations!I22&gt;=Input_Values!$D$11),IF(AND(Calculations!H22&lt;=Input_Values!$L$3,Calculations!H22&gt;=Input_Values!$F$11),Calculations!I22," ")," ")</f>
        <v>39.716999999999999</v>
      </c>
      <c r="J22" s="18">
        <f>IF(AND(Calculations!J22&lt;=Input_Values!$L$3,Calculations!J22&gt;=Input_Values!$F$11),IF(AND(Calculations!K22&lt;=Input_Values!$J$3,Calculations!K22&gt;=Input_Values!$D$11),Calculations!J22," ")," ")</f>
        <v>-79.922421052631577</v>
      </c>
      <c r="K22" s="18">
        <f>IF(AND(Calculations!K22&lt;=Input_Values!$J$3,Calculations!K22&gt;=Input_Values!$D$11),IF(AND(Calculations!J22&lt;=Input_Values!$L$3,Calculations!J22&gt;=Input_Values!$F$11),Calculations!K22," ")," ")</f>
        <v>39.716999999999999</v>
      </c>
      <c r="L22" s="18">
        <f>IF(AND(Calculations!L22&lt;=Input_Values!$L$3,Calculations!L22&gt;=Input_Values!$F$11),IF(AND(Calculations!M22&lt;=Input_Values!$J$3,Calculations!M22&gt;=Input_Values!$D$11),Calculations!L22," ")," ")</f>
        <v>-79.773526315789468</v>
      </c>
      <c r="M22" s="18">
        <f>IF(AND(Calculations!M22&lt;=Input_Values!$J$3,Calculations!M22&gt;=Input_Values!$D$11),IF(AND(Calculations!L22&lt;=Input_Values!$L$3,Calculations!L22&gt;=Input_Values!$F$11),Calculations!M22," ")," ")</f>
        <v>39.716999999999999</v>
      </c>
      <c r="N22" s="18">
        <f>IF(AND(Calculations!N22&lt;=Input_Values!$L$3,Calculations!N22&gt;=Input_Values!$F$11),IF(AND(Calculations!O22&lt;=Input_Values!$J$3,Calculations!O22&gt;=Input_Values!$D$11),Calculations!N22," ")," ")</f>
        <v>-79.624631578947373</v>
      </c>
      <c r="O22" s="18">
        <f>IF(AND(Calculations!O22&lt;=Input_Values!$J$3,Calculations!O22&gt;=Input_Values!$D$11),IF(AND(Calculations!N22&lt;=Input_Values!$L$3,Calculations!N22&gt;=Input_Values!$F$11),Calculations!O22," ")," ")</f>
        <v>39.716999999999999</v>
      </c>
      <c r="P22" s="18">
        <f>IF(AND(Calculations!P22&lt;=Input_Values!$L$3,Calculations!P22&gt;=Input_Values!$F$11),IF(AND(Calculations!Q22&lt;=Input_Values!$J$3,Calculations!Q22&gt;=Input_Values!$D$11),Calculations!P22," ")," ")</f>
        <v>-79.475736842105263</v>
      </c>
      <c r="Q22" s="18">
        <f>IF(AND(Calculations!Q22&lt;=Input_Values!$J$3,Calculations!Q22&gt;=Input_Values!$D$11),IF(AND(Calculations!P22&lt;=Input_Values!$L$3,Calculations!P22&gt;=Input_Values!$F$11),Calculations!Q22," ")," ")</f>
        <v>39.716999999999999</v>
      </c>
      <c r="R22" s="18">
        <f>IF(AND(Calculations!R22&lt;=Input_Values!$L$3,Calculations!R22&gt;=Input_Values!$F$11),IF(AND(Calculations!S22&lt;=Input_Values!$J$3,Calculations!S22&gt;=Input_Values!$D$11),Calculations!R22," ")," ")</f>
        <v>-79.326842105263154</v>
      </c>
      <c r="S22" s="18">
        <f>IF(AND(Calculations!S22&lt;=Input_Values!$J$3,Calculations!S22&gt;=Input_Values!$D$11),IF(AND(Calculations!R22&lt;=Input_Values!$L$3,Calculations!R22&gt;=Input_Values!$F$11),Calculations!S22," ")," ")</f>
        <v>39.716999999999999</v>
      </c>
      <c r="T22" s="18">
        <f>IF(AND(Calculations!T22&lt;=Input_Values!$L$3,Calculations!T22&gt;=Input_Values!$F$11),IF(AND(Calculations!U22&lt;=Input_Values!$J$3,Calculations!U22&gt;=Input_Values!$D$11),Calculations!T22," ")," ")</f>
        <v>-79.177947368421044</v>
      </c>
      <c r="U22" s="18">
        <f>IF(AND(Calculations!U22&lt;=Input_Values!$J$3,Calculations!U22&gt;=Input_Values!$D$11),IF(AND(Calculations!T22&lt;=Input_Values!$L$3,Calculations!T22&gt;=Input_Values!$F$11),Calculations!U22," ")," ")</f>
        <v>39.716999999999999</v>
      </c>
      <c r="V22" s="18">
        <f>IF(AND(Calculations!V22&lt;=Input_Values!$L$3,Calculations!V22&gt;=Input_Values!$F$11),IF(AND(Calculations!W22&lt;=Input_Values!$J$3,Calculations!W22&gt;=Input_Values!$D$11),Calculations!V22," ")," ")</f>
        <v>-79.029052631578949</v>
      </c>
      <c r="W22" s="18">
        <f>IF(AND(Calculations!W22&lt;=Input_Values!$J$3,Calculations!W22&gt;=Input_Values!$D$11),IF(AND(Calculations!V22&lt;=Input_Values!$L$3,Calculations!V22&gt;=Input_Values!$F$11),Calculations!W22," ")," ")</f>
        <v>39.716999999999999</v>
      </c>
      <c r="X22" s="18">
        <f>IF(AND(Calculations!X22&lt;=Input_Values!$L$3,Calculations!X22&gt;=Input_Values!$F$11),IF(AND(Calculations!Y22&lt;=Input_Values!$J$3,Calculations!Y22&gt;=Input_Values!$D$11),Calculations!X22," ")," ")</f>
        <v>-78.88015789473684</v>
      </c>
      <c r="Y22" s="18">
        <f>IF(AND(Calculations!Y22&lt;=Input_Values!$J$3,Calculations!Y22&gt;=Input_Values!$D$11),IF(AND(Calculations!X22&lt;=Input_Values!$L$3,Calculations!X22&gt;=Input_Values!$F$11),Calculations!Y22," ")," ")</f>
        <v>39.716999999999999</v>
      </c>
      <c r="Z22" s="18">
        <f>IF(AND(Calculations!Z22&lt;=Input_Values!$L$3,Calculations!Z22&gt;=Input_Values!$F$11),IF(AND(Calculations!AA22&lt;=Input_Values!$J$3,Calculations!AA22&gt;=Input_Values!$D$11),Calculations!Z22," ")," ")</f>
        <v>-78.73126315789473</v>
      </c>
      <c r="AA22" s="18">
        <f>IF(AND(Calculations!AA22&lt;=Input_Values!$J$3,Calculations!AA22&gt;=Input_Values!$D$11),IF(AND(Calculations!Z22&lt;=Input_Values!$L$3,Calculations!Z22&gt;=Input_Values!$F$11),Calculations!AA22," ")," ")</f>
        <v>39.716999999999999</v>
      </c>
      <c r="AB22" s="18">
        <f>IF(AND(Calculations!AB22&lt;=Input_Values!$L$3,Calculations!AB22&gt;=Input_Values!$F$11),IF(AND(Calculations!AC22&lt;=Input_Values!$J$3,Calculations!AC22&gt;=Input_Values!$D$11),Calculations!AB22," ")," ")</f>
        <v>-78.582368421052621</v>
      </c>
      <c r="AC22" s="18">
        <f>IF(AND(Calculations!AC22&lt;=Input_Values!$J$3,Calculations!AC22&gt;=Input_Values!$D$11),IF(AND(Calculations!AB22&lt;=Input_Values!$L$3,Calculations!AB22&gt;=Input_Values!$F$11),Calculations!AC22," ")," ")</f>
        <v>39.716999999999999</v>
      </c>
      <c r="AD22" s="18">
        <f>IF(AND(Calculations!AD22&lt;=Input_Values!$L$3,Calculations!AD22&gt;=Input_Values!$F$11),IF(AND(Calculations!AE22&lt;=Input_Values!$J$3,Calculations!AE22&gt;=Input_Values!$D$11),Calculations!AD22," ")," ")</f>
        <v>-78.433473684210526</v>
      </c>
      <c r="AE22" s="18">
        <f>IF(AND(Calculations!AE22&lt;=Input_Values!$J$3,Calculations!AE22&gt;=Input_Values!$D$11),IF(AND(Calculations!AD22&lt;=Input_Values!$L$3,Calculations!AD22&gt;=Input_Values!$F$11),Calculations!AE22," ")," ")</f>
        <v>39.716999999999999</v>
      </c>
      <c r="AF22" s="18">
        <f>IF(AND(Calculations!AF22&lt;=Input_Values!$L$3,Calculations!AF22&gt;=Input_Values!$F$11),IF(AND(Calculations!AG22&lt;=Input_Values!$J$3,Calculations!AG22&gt;=Input_Values!$D$11),Calculations!AF22," ")," ")</f>
        <v>-78.284578947368416</v>
      </c>
      <c r="AG22" s="18">
        <f>IF(AND(Calculations!AG22&lt;=Input_Values!$J$3,Calculations!AG22&gt;=Input_Values!$D$11),IF(AND(Calculations!AF22&lt;=Input_Values!$L$3,Calculations!AF22&gt;=Input_Values!$F$11),Calculations!AG22," ")," ")</f>
        <v>39.716999999999999</v>
      </c>
      <c r="AH22" s="18">
        <f>IF(AND(Calculations!AH22&lt;=Input_Values!$L$3,Calculations!AH22&gt;=Input_Values!$F$11),IF(AND(Calculations!AI22&lt;=Input_Values!$J$3,Calculations!AI22&gt;=Input_Values!$D$11),Calculations!AH22," ")," ")</f>
        <v>-78.135684210526307</v>
      </c>
      <c r="AI22" s="18">
        <f>IF(AND(Calculations!AI22&lt;=Input_Values!$J$3,Calculations!AI22&gt;=Input_Values!$D$11),IF(AND(Calculations!AH22&lt;=Input_Values!$L$3,Calculations!AH22&gt;=Input_Values!$F$11),Calculations!AI22," ")," ")</f>
        <v>39.716999999999999</v>
      </c>
      <c r="AJ22" s="18">
        <f>IF(AND(Calculations!AJ22&lt;=Input_Values!$L$3,Calculations!AJ22&gt;=Input_Values!$F$11),IF(AND(Calculations!AK22&lt;=Input_Values!$J$3,Calculations!AK22&gt;=Input_Values!$D$11),Calculations!AJ22," ")," ")</f>
        <v>-77.986789473684198</v>
      </c>
      <c r="AK22" s="18">
        <f>IF(AND(Calculations!AK22&lt;=Input_Values!$J$3,Calculations!AK22&gt;=Input_Values!$D$11),IF(AND(Calculations!AJ22&lt;=Input_Values!$L$3,Calculations!AJ22&gt;=Input_Values!$F$11),Calculations!AK22," ")," ")</f>
        <v>39.716999999999999</v>
      </c>
      <c r="AL22" s="18">
        <f>IF(AND(Calculations!AL22&lt;=Input_Values!$L$3,Calculations!AL22&gt;=Input_Values!$F$11),IF(AND(Calculations!AM22&lt;=Input_Values!$J$3,Calculations!AM22&gt;=Input_Values!$D$11),Calculations!AL22," ")," ")</f>
        <v>-77.837894736842102</v>
      </c>
      <c r="AM22" s="18">
        <f>IF(AND(Calculations!AM22&lt;=Input_Values!$J$3,Calculations!AM22&gt;=Input_Values!$D$11),IF(AND(Calculations!AL22&lt;=Input_Values!$L$3,Calculations!AL22&gt;=Input_Values!$F$11),Calculations!AM22," ")," ")</f>
        <v>39.716999999999999</v>
      </c>
      <c r="AN22" s="18">
        <f>IF(AND(Calculations!AN22&lt;=Input_Values!$L$3,Calculations!AN22&gt;=Input_Values!$F$11),IF(AND(Calculations!AO22&lt;=Input_Values!$J$3,Calculations!AO22&gt;=Input_Values!$D$11),Calculations!AN22," ")," ")</f>
        <v>-77.688999999999993</v>
      </c>
      <c r="AO22" s="18">
        <f>IF(AND(Calculations!AO22&lt;=Input_Values!$J$3,Calculations!AO22&gt;=Input_Values!$D$11),IF(AND(Calculations!AN22&lt;=Input_Values!$L$3,Calculations!AN22&gt;=Input_Values!$F$11),Calculations!AO22," ")," ")</f>
        <v>39.716999999999999</v>
      </c>
    </row>
  </sheetData>
  <mergeCells count="20">
    <mergeCell ref="AL1:AM1"/>
    <mergeCell ref="AN1:AO1"/>
    <mergeCell ref="Z1:AA1"/>
    <mergeCell ref="AB1:AC1"/>
    <mergeCell ref="AD1:AE1"/>
    <mergeCell ref="AF1:AG1"/>
    <mergeCell ref="AH1:AI1"/>
    <mergeCell ref="AJ1:AK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opLeftCell="Q1" workbookViewId="0">
      <selection activeCell="B3" sqref="B3"/>
    </sheetView>
  </sheetViews>
  <sheetFormatPr defaultRowHeight="14.4" x14ac:dyDescent="0.3"/>
  <sheetData>
    <row r="1" spans="1:41" x14ac:dyDescent="0.3">
      <c r="B1" s="25" t="s">
        <v>12</v>
      </c>
      <c r="C1" s="25"/>
      <c r="D1" s="25" t="s">
        <v>13</v>
      </c>
      <c r="E1" s="25"/>
      <c r="F1" s="25" t="s">
        <v>14</v>
      </c>
      <c r="G1" s="25"/>
      <c r="H1" s="25" t="s">
        <v>15</v>
      </c>
      <c r="I1" s="25"/>
      <c r="J1" s="25" t="s">
        <v>16</v>
      </c>
      <c r="K1" s="25"/>
      <c r="L1" s="25" t="s">
        <v>17</v>
      </c>
      <c r="M1" s="25"/>
      <c r="N1" s="25" t="s">
        <v>18</v>
      </c>
      <c r="O1" s="25"/>
      <c r="P1" s="25" t="s">
        <v>19</v>
      </c>
      <c r="Q1" s="25"/>
      <c r="R1" s="25" t="s">
        <v>20</v>
      </c>
      <c r="S1" s="25"/>
      <c r="T1" s="25" t="s">
        <v>21</v>
      </c>
      <c r="U1" s="25"/>
      <c r="V1" s="25" t="s">
        <v>22</v>
      </c>
      <c r="W1" s="25"/>
      <c r="X1" s="25" t="s">
        <v>23</v>
      </c>
      <c r="Y1" s="25"/>
      <c r="Z1" s="25" t="s">
        <v>24</v>
      </c>
      <c r="AA1" s="25"/>
      <c r="AB1" s="25" t="s">
        <v>25</v>
      </c>
      <c r="AC1" s="25"/>
      <c r="AD1" s="25" t="s">
        <v>26</v>
      </c>
      <c r="AE1" s="25"/>
      <c r="AF1" s="25" t="s">
        <v>27</v>
      </c>
      <c r="AG1" s="25"/>
      <c r="AH1" s="25" t="s">
        <v>28</v>
      </c>
      <c r="AI1" s="25"/>
      <c r="AJ1" s="25" t="s">
        <v>29</v>
      </c>
      <c r="AK1" s="25"/>
      <c r="AL1" s="25" t="s">
        <v>30</v>
      </c>
      <c r="AM1" s="25"/>
      <c r="AN1" s="25" t="s">
        <v>31</v>
      </c>
      <c r="AO1" s="25"/>
    </row>
    <row r="2" spans="1:41" x14ac:dyDescent="0.3">
      <c r="B2" s="13" t="s">
        <v>5</v>
      </c>
      <c r="C2" s="13" t="s">
        <v>50</v>
      </c>
      <c r="D2" s="13" t="s">
        <v>5</v>
      </c>
      <c r="E2" s="13" t="s">
        <v>50</v>
      </c>
      <c r="F2" s="13" t="s">
        <v>5</v>
      </c>
      <c r="G2" s="13" t="s">
        <v>50</v>
      </c>
      <c r="H2" s="13" t="s">
        <v>5</v>
      </c>
      <c r="I2" s="13" t="s">
        <v>50</v>
      </c>
      <c r="J2" s="13" t="s">
        <v>5</v>
      </c>
      <c r="K2" s="13" t="s">
        <v>50</v>
      </c>
      <c r="L2" s="13" t="s">
        <v>5</v>
      </c>
      <c r="M2" s="13" t="s">
        <v>50</v>
      </c>
      <c r="N2" s="13" t="s">
        <v>5</v>
      </c>
      <c r="O2" s="13" t="s">
        <v>50</v>
      </c>
      <c r="P2" s="13" t="s">
        <v>5</v>
      </c>
      <c r="Q2" s="13" t="s">
        <v>50</v>
      </c>
      <c r="R2" s="13" t="s">
        <v>5</v>
      </c>
      <c r="S2" s="13" t="s">
        <v>50</v>
      </c>
      <c r="T2" s="13" t="s">
        <v>5</v>
      </c>
      <c r="U2" s="13" t="s">
        <v>50</v>
      </c>
      <c r="V2" s="13" t="s">
        <v>5</v>
      </c>
      <c r="W2" s="13" t="s">
        <v>50</v>
      </c>
      <c r="X2" s="13" t="s">
        <v>5</v>
      </c>
      <c r="Y2" s="13" t="s">
        <v>50</v>
      </c>
      <c r="Z2" s="13" t="s">
        <v>5</v>
      </c>
      <c r="AA2" s="13" t="s">
        <v>50</v>
      </c>
      <c r="AB2" s="13" t="s">
        <v>5</v>
      </c>
      <c r="AC2" s="13" t="s">
        <v>50</v>
      </c>
      <c r="AD2" s="13" t="s">
        <v>5</v>
      </c>
      <c r="AE2" s="13" t="s">
        <v>50</v>
      </c>
      <c r="AF2" s="13" t="s">
        <v>5</v>
      </c>
      <c r="AG2" s="13" t="s">
        <v>50</v>
      </c>
      <c r="AH2" s="13" t="s">
        <v>5</v>
      </c>
      <c r="AI2" s="13" t="s">
        <v>50</v>
      </c>
      <c r="AJ2" s="13" t="s">
        <v>5</v>
      </c>
      <c r="AK2" s="13" t="s">
        <v>50</v>
      </c>
      <c r="AL2" s="13" t="s">
        <v>5</v>
      </c>
      <c r="AM2" s="13" t="s">
        <v>50</v>
      </c>
      <c r="AN2" s="13" t="s">
        <v>5</v>
      </c>
      <c r="AO2" s="13" t="s">
        <v>50</v>
      </c>
    </row>
    <row r="3" spans="1:41" x14ac:dyDescent="0.3">
      <c r="A3" t="s">
        <v>10</v>
      </c>
      <c r="B3">
        <f>SUM(Input_Values!$F$11+ABS((((Input_Values!$L$3-Input_Values!$F$11)/(Input_Values!$D$2-1))*0)))</f>
        <v>-80.518000000000001</v>
      </c>
      <c r="C3">
        <f>SUM(Input_Values!$J$3-ABS((((Input_Values!$J$3-Input_Values!$D$11)/(Input_Values!$D$3-1))*0)))</f>
        <v>42.012999999999998</v>
      </c>
      <c r="D3">
        <f>SUM(Input_Values!$F$11+ABS((((Input_Values!$L$3-Input_Values!$F$11)/(Input_Values!$D$2-1))*1)))</f>
        <v>-80.369105263157891</v>
      </c>
      <c r="E3">
        <f>SUM(Input_Values!$J$3-ABS((((Input_Values!$J$3-Input_Values!$D$11)/(Input_Values!$D$3-1))*0)))</f>
        <v>42.012999999999998</v>
      </c>
      <c r="F3">
        <f>SUM(Input_Values!$F$11+ABS((((Input_Values!$L$3-Input_Values!$F$11)/(Input_Values!$D$2-1))*2)))</f>
        <v>-80.220210526315796</v>
      </c>
      <c r="G3">
        <f>SUM(Input_Values!$J$3-ABS((((Input_Values!$J$3-Input_Values!$D$11)/(Input_Values!$D$3-1))*0)))</f>
        <v>42.012999999999998</v>
      </c>
      <c r="H3">
        <f>SUM(Input_Values!$F$11+ABS((((Input_Values!$L$3-Input_Values!$F$11)/(Input_Values!$D$2-1))*3)))</f>
        <v>-80.071315789473687</v>
      </c>
      <c r="I3">
        <f>SUM(Input_Values!$J$3-ABS((((Input_Values!$J$3-Input_Values!$D$11)/(Input_Values!$D$3-1))*0)))</f>
        <v>42.012999999999998</v>
      </c>
      <c r="J3">
        <f>SUM(Input_Values!$F$11+ABS((((Input_Values!$L$3-Input_Values!$F$11)/(Input_Values!$D$2-1))*4)))</f>
        <v>-79.922421052631577</v>
      </c>
      <c r="K3">
        <f>SUM(Input_Values!$J$3-ABS((((Input_Values!$J$3-Input_Values!$D$11)/(Input_Values!$D$3-1))*0)))</f>
        <v>42.012999999999998</v>
      </c>
      <c r="L3">
        <f>SUM(Input_Values!$F$11+ABS((((Input_Values!$L$3-Input_Values!$F$11)/(Input_Values!$D$2-1))*5)))</f>
        <v>-79.773526315789468</v>
      </c>
      <c r="M3">
        <f>SUM(Input_Values!$J$3-ABS((((Input_Values!$J$3-Input_Values!$D$11)/(Input_Values!$D$3-1))*0)))</f>
        <v>42.012999999999998</v>
      </c>
      <c r="N3">
        <f>SUM(Input_Values!$F$11+ABS((((Input_Values!$L$3-Input_Values!$F$11)/(Input_Values!$D$2-1))*6)))</f>
        <v>-79.624631578947373</v>
      </c>
      <c r="O3">
        <f>SUM(Input_Values!$J$3-ABS((((Input_Values!$J$3-Input_Values!$D$11)/(Input_Values!$D$3-1))*0)))</f>
        <v>42.012999999999998</v>
      </c>
      <c r="P3">
        <f>SUM(Input_Values!$F$11+ABS((((Input_Values!$L$3-Input_Values!$F$11)/(Input_Values!$D$2-1))*7)))</f>
        <v>-79.475736842105263</v>
      </c>
      <c r="Q3">
        <f>SUM(Input_Values!$J$3-ABS((((Input_Values!$J$3-Input_Values!$D$11)/(Input_Values!$D$3-1))*0)))</f>
        <v>42.012999999999998</v>
      </c>
      <c r="R3">
        <f>SUM(Input_Values!$F$11+ABS((((Input_Values!$L$3-Input_Values!$F$11)/(Input_Values!$D$2-1))*8)))</f>
        <v>-79.326842105263154</v>
      </c>
      <c r="S3">
        <f>SUM(Input_Values!$J$3-ABS((((Input_Values!$J$3-Input_Values!$D$11)/(Input_Values!$D$3-1))*0)))</f>
        <v>42.012999999999998</v>
      </c>
      <c r="T3">
        <f>SUM(Input_Values!$F$11+ABS((((Input_Values!$L$3-Input_Values!$F$11)/(Input_Values!$D$2-1))*9)))</f>
        <v>-79.177947368421044</v>
      </c>
      <c r="U3">
        <f>SUM(Input_Values!$J$3-ABS((((Input_Values!$J$3-Input_Values!$D$11)/(Input_Values!$D$3-1))*0)))</f>
        <v>42.012999999999998</v>
      </c>
      <c r="V3">
        <f>SUM(Input_Values!$F$11+ABS((((Input_Values!$L$3-Input_Values!$F$11)/(Input_Values!$D$2-1))*10)))</f>
        <v>-79.029052631578949</v>
      </c>
      <c r="W3">
        <f>SUM(Input_Values!$J$3-ABS((((Input_Values!$J$3-Input_Values!$D$11)/(Input_Values!$D$3-1))*0)))</f>
        <v>42.012999999999998</v>
      </c>
      <c r="X3">
        <f>SUM(Input_Values!$F$11+ABS((((Input_Values!$L$3-Input_Values!$F$11)/(Input_Values!$D$2-1))*11)))</f>
        <v>-78.88015789473684</v>
      </c>
      <c r="Y3">
        <f>SUM(Input_Values!$J$3-ABS((((Input_Values!$J$3-Input_Values!$D$11)/(Input_Values!$D$3-1))*0)))</f>
        <v>42.012999999999998</v>
      </c>
      <c r="Z3">
        <f>SUM(Input_Values!$F$11+ABS((((Input_Values!$L$3-Input_Values!$F$11)/(Input_Values!$D$2-1))*12)))</f>
        <v>-78.73126315789473</v>
      </c>
      <c r="AA3">
        <f>SUM(Input_Values!$J$3-ABS((((Input_Values!$J$3-Input_Values!$D$11)/(Input_Values!$D$3-1))*0)))</f>
        <v>42.012999999999998</v>
      </c>
      <c r="AB3">
        <f>SUM(Input_Values!$F$11+ABS((((Input_Values!$L$3-Input_Values!$F$11)/(Input_Values!$D$2-1))*13)))</f>
        <v>-78.582368421052621</v>
      </c>
      <c r="AC3">
        <f>SUM(Input_Values!$J$3-ABS((((Input_Values!$J$3-Input_Values!$D$11)/(Input_Values!$D$3-1))*0)))</f>
        <v>42.012999999999998</v>
      </c>
      <c r="AD3">
        <f>SUM(Input_Values!$F$11+ABS((((Input_Values!$L$3-Input_Values!$F$11)/(Input_Values!$D$2-1))*14)))</f>
        <v>-78.433473684210526</v>
      </c>
      <c r="AE3">
        <f>SUM(Input_Values!$J$3-ABS((((Input_Values!$J$3-Input_Values!$D$11)/(Input_Values!$D$3-1))*0)))</f>
        <v>42.012999999999998</v>
      </c>
      <c r="AF3">
        <f>SUM(Input_Values!$F$11+ABS((((Input_Values!$L$3-Input_Values!$F$11)/(Input_Values!$D$2-1))*15)))</f>
        <v>-78.284578947368416</v>
      </c>
      <c r="AG3">
        <f>SUM(Input_Values!$J$3-ABS((((Input_Values!$J$3-Input_Values!$D$11)/(Input_Values!$D$3-1))*0)))</f>
        <v>42.012999999999998</v>
      </c>
      <c r="AH3">
        <f>SUM(Input_Values!$F$11+ABS((((Input_Values!$L$3-Input_Values!$F$11)/(Input_Values!$D$2-1))*16)))</f>
        <v>-78.135684210526307</v>
      </c>
      <c r="AI3">
        <f>SUM(Input_Values!$J$3-ABS((((Input_Values!$J$3-Input_Values!$D$11)/(Input_Values!$D$3-1))*0)))</f>
        <v>42.012999999999998</v>
      </c>
      <c r="AJ3">
        <f>SUM(Input_Values!$F$11+ABS((((Input_Values!$L$3-Input_Values!$F$11)/(Input_Values!$D$2-1))*17)))</f>
        <v>-77.986789473684198</v>
      </c>
      <c r="AK3">
        <f>SUM(Input_Values!$J$3-ABS((((Input_Values!$J$3-Input_Values!$D$11)/(Input_Values!$D$3-1))*0)))</f>
        <v>42.012999999999998</v>
      </c>
      <c r="AL3">
        <f>SUM(Input_Values!$F$11+ABS((((Input_Values!$L$3-Input_Values!$F$11)/(Input_Values!$D$2-1))*18)))</f>
        <v>-77.837894736842102</v>
      </c>
      <c r="AM3">
        <f>SUM(Input_Values!$J$3-ABS((((Input_Values!$J$3-Input_Values!$D$11)/(Input_Values!$D$3-1))*0)))</f>
        <v>42.012999999999998</v>
      </c>
      <c r="AN3">
        <f>SUM(Input_Values!$F$11+ABS((((Input_Values!$L$3-Input_Values!$F$11)/(Input_Values!$D$2-1))*19)))</f>
        <v>-77.688999999999993</v>
      </c>
      <c r="AO3">
        <f>SUM(Input_Values!$J$3-ABS((((Input_Values!$J$3-Input_Values!$D$11)/(Input_Values!$D$3-1))*0)))</f>
        <v>42.012999999999998</v>
      </c>
    </row>
    <row r="4" spans="1:41" x14ac:dyDescent="0.3">
      <c r="A4" t="s">
        <v>11</v>
      </c>
      <c r="B4">
        <f>SUM(Input_Values!$F$11+ABS((((Input_Values!$L$3-Input_Values!$F$11)/(Input_Values!$D$2-1))*0)))</f>
        <v>-80.518000000000001</v>
      </c>
      <c r="C4">
        <f>SUM(Input_Values!$J$3-ABS((((Input_Values!$J$3-Input_Values!$D$11)/(Input_Values!$D$3-1))*1)))</f>
        <v>41.89215789473684</v>
      </c>
      <c r="D4">
        <f>SUM(Input_Values!$F$11+ABS((((Input_Values!$L$3-Input_Values!$F$11)/(Input_Values!$D$2-1))*1)))</f>
        <v>-80.369105263157891</v>
      </c>
      <c r="E4">
        <f>SUM(Input_Values!$J$3-ABS((((Input_Values!$J$3-Input_Values!$D$11)/(Input_Values!$D$3-1))*1)))</f>
        <v>41.89215789473684</v>
      </c>
      <c r="F4">
        <f>SUM(Input_Values!$F$11+ABS((((Input_Values!$L$3-Input_Values!$F$11)/(Input_Values!$D$2-1))*2)))</f>
        <v>-80.220210526315796</v>
      </c>
      <c r="G4">
        <f>SUM(Input_Values!$J$3-ABS((((Input_Values!$J$3-Input_Values!$D$11)/(Input_Values!$D$3-1))*1)))</f>
        <v>41.89215789473684</v>
      </c>
      <c r="H4">
        <f>SUM(Input_Values!$F$11+ABS((((Input_Values!$L$3-Input_Values!$F$11)/(Input_Values!$D$2-1))*3)))</f>
        <v>-80.071315789473687</v>
      </c>
      <c r="I4">
        <f>SUM(Input_Values!$J$3-ABS((((Input_Values!$J$3-Input_Values!$D$11)/(Input_Values!$D$3-1))*1)))</f>
        <v>41.89215789473684</v>
      </c>
      <c r="J4">
        <f>SUM(Input_Values!$F$11+ABS((((Input_Values!$L$3-Input_Values!$F$11)/(Input_Values!$D$2-1))*4)))</f>
        <v>-79.922421052631577</v>
      </c>
      <c r="K4">
        <f>SUM(Input_Values!$J$3-ABS((((Input_Values!$J$3-Input_Values!$D$11)/(Input_Values!$D$3-1))*1)))</f>
        <v>41.89215789473684</v>
      </c>
      <c r="L4">
        <f>SUM(Input_Values!$F$11+ABS((((Input_Values!$L$3-Input_Values!$F$11)/(Input_Values!$D$2-1))*5)))</f>
        <v>-79.773526315789468</v>
      </c>
      <c r="M4">
        <f>SUM(Input_Values!$J$3-ABS((((Input_Values!$J$3-Input_Values!$D$11)/(Input_Values!$D$3-1))*1)))</f>
        <v>41.89215789473684</v>
      </c>
      <c r="N4">
        <f>SUM(Input_Values!$F$11+ABS((((Input_Values!$L$3-Input_Values!$F$11)/(Input_Values!$D$2-1))*6)))</f>
        <v>-79.624631578947373</v>
      </c>
      <c r="O4">
        <f>SUM(Input_Values!$J$3-ABS((((Input_Values!$J$3-Input_Values!$D$11)/(Input_Values!$D$3-1))*1)))</f>
        <v>41.89215789473684</v>
      </c>
      <c r="P4">
        <f>SUM(Input_Values!$F$11+ABS((((Input_Values!$L$3-Input_Values!$F$11)/(Input_Values!$D$2-1))*7)))</f>
        <v>-79.475736842105263</v>
      </c>
      <c r="Q4">
        <f>SUM(Input_Values!$J$3-ABS((((Input_Values!$J$3-Input_Values!$D$11)/(Input_Values!$D$3-1))*1)))</f>
        <v>41.89215789473684</v>
      </c>
      <c r="R4">
        <f>SUM(Input_Values!$F$11+ABS((((Input_Values!$L$3-Input_Values!$F$11)/(Input_Values!$D$2-1))*8)))</f>
        <v>-79.326842105263154</v>
      </c>
      <c r="S4">
        <f>SUM(Input_Values!$J$3-ABS((((Input_Values!$J$3-Input_Values!$D$11)/(Input_Values!$D$3-1))*1)))</f>
        <v>41.89215789473684</v>
      </c>
      <c r="T4">
        <f>SUM(Input_Values!$F$11+ABS((((Input_Values!$L$3-Input_Values!$F$11)/(Input_Values!$D$2-1))*9)))</f>
        <v>-79.177947368421044</v>
      </c>
      <c r="U4">
        <f>SUM(Input_Values!$J$3-ABS((((Input_Values!$J$3-Input_Values!$D$11)/(Input_Values!$D$3-1))*1)))</f>
        <v>41.89215789473684</v>
      </c>
      <c r="V4">
        <f>SUM(Input_Values!$F$11+ABS((((Input_Values!$L$3-Input_Values!$F$11)/(Input_Values!$D$2-1))*10)))</f>
        <v>-79.029052631578949</v>
      </c>
      <c r="W4">
        <f>SUM(Input_Values!$J$3-ABS((((Input_Values!$J$3-Input_Values!$D$11)/(Input_Values!$D$3-1))*1)))</f>
        <v>41.89215789473684</v>
      </c>
      <c r="X4">
        <f>SUM(Input_Values!$F$11+ABS((((Input_Values!$L$3-Input_Values!$F$11)/(Input_Values!$D$2-1))*11)))</f>
        <v>-78.88015789473684</v>
      </c>
      <c r="Y4">
        <f>SUM(Input_Values!$J$3-ABS((((Input_Values!$J$3-Input_Values!$D$11)/(Input_Values!$D$3-1))*1)))</f>
        <v>41.89215789473684</v>
      </c>
      <c r="Z4">
        <f>SUM(Input_Values!$F$11+ABS((((Input_Values!$L$3-Input_Values!$F$11)/(Input_Values!$D$2-1))*12)))</f>
        <v>-78.73126315789473</v>
      </c>
      <c r="AA4">
        <f>SUM(Input_Values!$J$3-ABS((((Input_Values!$J$3-Input_Values!$D$11)/(Input_Values!$D$3-1))*1)))</f>
        <v>41.89215789473684</v>
      </c>
      <c r="AB4">
        <f>SUM(Input_Values!$F$11+ABS((((Input_Values!$L$3-Input_Values!$F$11)/(Input_Values!$D$2-1))*13)))</f>
        <v>-78.582368421052621</v>
      </c>
      <c r="AC4">
        <f>SUM(Input_Values!$J$3-ABS((((Input_Values!$J$3-Input_Values!$D$11)/(Input_Values!$D$3-1))*1)))</f>
        <v>41.89215789473684</v>
      </c>
      <c r="AD4">
        <f>SUM(Input_Values!$F$11+ABS((((Input_Values!$L$3-Input_Values!$F$11)/(Input_Values!$D$2-1))*14)))</f>
        <v>-78.433473684210526</v>
      </c>
      <c r="AE4">
        <f>SUM(Input_Values!$J$3-ABS((((Input_Values!$J$3-Input_Values!$D$11)/(Input_Values!$D$3-1))*1)))</f>
        <v>41.89215789473684</v>
      </c>
      <c r="AF4">
        <f>SUM(Input_Values!$F$11+ABS((((Input_Values!$L$3-Input_Values!$F$11)/(Input_Values!$D$2-1))*15)))</f>
        <v>-78.284578947368416</v>
      </c>
      <c r="AG4">
        <f>SUM(Input_Values!$J$3-ABS((((Input_Values!$J$3-Input_Values!$D$11)/(Input_Values!$D$3-1))*1)))</f>
        <v>41.89215789473684</v>
      </c>
      <c r="AH4">
        <f>SUM(Input_Values!$F$11+ABS((((Input_Values!$L$3-Input_Values!$F$11)/(Input_Values!$D$2-1))*16)))</f>
        <v>-78.135684210526307</v>
      </c>
      <c r="AI4">
        <f>SUM(Input_Values!$J$3-ABS((((Input_Values!$J$3-Input_Values!$D$11)/(Input_Values!$D$3-1))*1)))</f>
        <v>41.89215789473684</v>
      </c>
      <c r="AJ4">
        <f>SUM(Input_Values!$F$11+ABS((((Input_Values!$L$3-Input_Values!$F$11)/(Input_Values!$D$2-1))*17)))</f>
        <v>-77.986789473684198</v>
      </c>
      <c r="AK4">
        <f>SUM(Input_Values!$J$3-ABS((((Input_Values!$J$3-Input_Values!$D$11)/(Input_Values!$D$3-1))*1)))</f>
        <v>41.89215789473684</v>
      </c>
      <c r="AL4">
        <f>SUM(Input_Values!$F$11+ABS((((Input_Values!$L$3-Input_Values!$F$11)/(Input_Values!$D$2-1))*18)))</f>
        <v>-77.837894736842102</v>
      </c>
      <c r="AM4">
        <f>SUM(Input_Values!$J$3-ABS((((Input_Values!$J$3-Input_Values!$D$11)/(Input_Values!$D$3-1))*1)))</f>
        <v>41.89215789473684</v>
      </c>
      <c r="AN4">
        <f>SUM(Input_Values!$F$11+ABS((((Input_Values!$L$3-Input_Values!$F$11)/(Input_Values!$D$2-1))*19)))</f>
        <v>-77.688999999999993</v>
      </c>
      <c r="AO4">
        <f>SUM(Input_Values!$J$3-ABS((((Input_Values!$J$3-Input_Values!$D$11)/(Input_Values!$D$3-1))*1)))</f>
        <v>41.89215789473684</v>
      </c>
    </row>
    <row r="5" spans="1:41" x14ac:dyDescent="0.3">
      <c r="A5" t="s">
        <v>32</v>
      </c>
      <c r="B5">
        <f>SUM(Input_Values!$F$11+ABS((((Input_Values!$L$3-Input_Values!$F$11)/(Input_Values!$D$2-1))*0)))</f>
        <v>-80.518000000000001</v>
      </c>
      <c r="C5">
        <f>SUM(Input_Values!$J$3-ABS((((Input_Values!$J$3-Input_Values!$D$11)/(Input_Values!$D$3-1))*2)))</f>
        <v>41.771315789473682</v>
      </c>
      <c r="D5">
        <f>SUM(Input_Values!$F$11+ABS((((Input_Values!$L$3-Input_Values!$F$11)/(Input_Values!$D$2-1))*1)))</f>
        <v>-80.369105263157891</v>
      </c>
      <c r="E5">
        <f>SUM(Input_Values!$J$3-ABS((((Input_Values!$J$3-Input_Values!$D$11)/(Input_Values!$D$3-1))*2)))</f>
        <v>41.771315789473682</v>
      </c>
      <c r="F5">
        <f>SUM(Input_Values!$F$11+ABS((((Input_Values!$L$3-Input_Values!$F$11)/(Input_Values!$D$2-1))*2)))</f>
        <v>-80.220210526315796</v>
      </c>
      <c r="G5">
        <f>SUM(Input_Values!$J$3-ABS((((Input_Values!$J$3-Input_Values!$D$11)/(Input_Values!$D$3-1))*2)))</f>
        <v>41.771315789473682</v>
      </c>
      <c r="H5">
        <f>SUM(Input_Values!$F$11+ABS((((Input_Values!$L$3-Input_Values!$F$11)/(Input_Values!$D$2-1))*3)))</f>
        <v>-80.071315789473687</v>
      </c>
      <c r="I5">
        <f>SUM(Input_Values!$J$3-ABS((((Input_Values!$J$3-Input_Values!$D$11)/(Input_Values!$D$3-1))*2)))</f>
        <v>41.771315789473682</v>
      </c>
      <c r="J5">
        <f>SUM(Input_Values!$F$11+ABS((((Input_Values!$L$3-Input_Values!$F$11)/(Input_Values!$D$2-1))*4)))</f>
        <v>-79.922421052631577</v>
      </c>
      <c r="K5">
        <f>SUM(Input_Values!$J$3-ABS((((Input_Values!$J$3-Input_Values!$D$11)/(Input_Values!$D$3-1))*2)))</f>
        <v>41.771315789473682</v>
      </c>
      <c r="L5">
        <f>SUM(Input_Values!$F$11+ABS((((Input_Values!$L$3-Input_Values!$F$11)/(Input_Values!$D$2-1))*5)))</f>
        <v>-79.773526315789468</v>
      </c>
      <c r="M5">
        <f>SUM(Input_Values!$J$3-ABS((((Input_Values!$J$3-Input_Values!$D$11)/(Input_Values!$D$3-1))*2)))</f>
        <v>41.771315789473682</v>
      </c>
      <c r="N5">
        <f>SUM(Input_Values!$F$11+ABS((((Input_Values!$L$3-Input_Values!$F$11)/(Input_Values!$D$2-1))*6)))</f>
        <v>-79.624631578947373</v>
      </c>
      <c r="O5">
        <f>SUM(Input_Values!$J$3-ABS((((Input_Values!$J$3-Input_Values!$D$11)/(Input_Values!$D$3-1))*2)))</f>
        <v>41.771315789473682</v>
      </c>
      <c r="P5">
        <f>SUM(Input_Values!$F$11+ABS((((Input_Values!$L$3-Input_Values!$F$11)/(Input_Values!$D$2-1))*7)))</f>
        <v>-79.475736842105263</v>
      </c>
      <c r="Q5">
        <f>SUM(Input_Values!$J$3-ABS((((Input_Values!$J$3-Input_Values!$D$11)/(Input_Values!$D$3-1))*2)))</f>
        <v>41.771315789473682</v>
      </c>
      <c r="R5">
        <f>SUM(Input_Values!$F$11+ABS((((Input_Values!$L$3-Input_Values!$F$11)/(Input_Values!$D$2-1))*8)))</f>
        <v>-79.326842105263154</v>
      </c>
      <c r="S5">
        <f>SUM(Input_Values!$J$3-ABS((((Input_Values!$J$3-Input_Values!$D$11)/(Input_Values!$D$3-1))*2)))</f>
        <v>41.771315789473682</v>
      </c>
      <c r="T5">
        <f>SUM(Input_Values!$F$11+ABS((((Input_Values!$L$3-Input_Values!$F$11)/(Input_Values!$D$2-1))*9)))</f>
        <v>-79.177947368421044</v>
      </c>
      <c r="U5">
        <f>SUM(Input_Values!$J$3-ABS((((Input_Values!$J$3-Input_Values!$D$11)/(Input_Values!$D$3-1))*2)))</f>
        <v>41.771315789473682</v>
      </c>
      <c r="V5">
        <f>SUM(Input_Values!$F$11+ABS((((Input_Values!$L$3-Input_Values!$F$11)/(Input_Values!$D$2-1))*10)))</f>
        <v>-79.029052631578949</v>
      </c>
      <c r="W5">
        <f>SUM(Input_Values!$J$3-ABS((((Input_Values!$J$3-Input_Values!$D$11)/(Input_Values!$D$3-1))*2)))</f>
        <v>41.771315789473682</v>
      </c>
      <c r="X5">
        <f>SUM(Input_Values!$F$11+ABS((((Input_Values!$L$3-Input_Values!$F$11)/(Input_Values!$D$2-1))*11)))</f>
        <v>-78.88015789473684</v>
      </c>
      <c r="Y5">
        <f>SUM(Input_Values!$J$3-ABS((((Input_Values!$J$3-Input_Values!$D$11)/(Input_Values!$D$3-1))*2)))</f>
        <v>41.771315789473682</v>
      </c>
      <c r="Z5">
        <f>SUM(Input_Values!$F$11+ABS((((Input_Values!$L$3-Input_Values!$F$11)/(Input_Values!$D$2-1))*12)))</f>
        <v>-78.73126315789473</v>
      </c>
      <c r="AA5">
        <f>SUM(Input_Values!$J$3-ABS((((Input_Values!$J$3-Input_Values!$D$11)/(Input_Values!$D$3-1))*2)))</f>
        <v>41.771315789473682</v>
      </c>
      <c r="AB5">
        <f>SUM(Input_Values!$F$11+ABS((((Input_Values!$L$3-Input_Values!$F$11)/(Input_Values!$D$2-1))*13)))</f>
        <v>-78.582368421052621</v>
      </c>
      <c r="AC5">
        <f>SUM(Input_Values!$J$3-ABS((((Input_Values!$J$3-Input_Values!$D$11)/(Input_Values!$D$3-1))*2)))</f>
        <v>41.771315789473682</v>
      </c>
      <c r="AD5">
        <f>SUM(Input_Values!$F$11+ABS((((Input_Values!$L$3-Input_Values!$F$11)/(Input_Values!$D$2-1))*14)))</f>
        <v>-78.433473684210526</v>
      </c>
      <c r="AE5">
        <f>SUM(Input_Values!$J$3-ABS((((Input_Values!$J$3-Input_Values!$D$11)/(Input_Values!$D$3-1))*2)))</f>
        <v>41.771315789473682</v>
      </c>
      <c r="AF5">
        <f>SUM(Input_Values!$F$11+ABS((((Input_Values!$L$3-Input_Values!$F$11)/(Input_Values!$D$2-1))*15)))</f>
        <v>-78.284578947368416</v>
      </c>
      <c r="AG5">
        <f>SUM(Input_Values!$J$3-ABS((((Input_Values!$J$3-Input_Values!$D$11)/(Input_Values!$D$3-1))*2)))</f>
        <v>41.771315789473682</v>
      </c>
      <c r="AH5">
        <f>SUM(Input_Values!$F$11+ABS((((Input_Values!$L$3-Input_Values!$F$11)/(Input_Values!$D$2-1))*16)))</f>
        <v>-78.135684210526307</v>
      </c>
      <c r="AI5">
        <f>SUM(Input_Values!$J$3-ABS((((Input_Values!$J$3-Input_Values!$D$11)/(Input_Values!$D$3-1))*2)))</f>
        <v>41.771315789473682</v>
      </c>
      <c r="AJ5">
        <f>SUM(Input_Values!$F$11+ABS((((Input_Values!$L$3-Input_Values!$F$11)/(Input_Values!$D$2-1))*17)))</f>
        <v>-77.986789473684198</v>
      </c>
      <c r="AK5">
        <f>SUM(Input_Values!$J$3-ABS((((Input_Values!$J$3-Input_Values!$D$11)/(Input_Values!$D$3-1))*2)))</f>
        <v>41.771315789473682</v>
      </c>
      <c r="AL5">
        <f>SUM(Input_Values!$F$11+ABS((((Input_Values!$L$3-Input_Values!$F$11)/(Input_Values!$D$2-1))*18)))</f>
        <v>-77.837894736842102</v>
      </c>
      <c r="AM5">
        <f>SUM(Input_Values!$J$3-ABS((((Input_Values!$J$3-Input_Values!$D$11)/(Input_Values!$D$3-1))*2)))</f>
        <v>41.771315789473682</v>
      </c>
      <c r="AN5">
        <f>SUM(Input_Values!$F$11+ABS((((Input_Values!$L$3-Input_Values!$F$11)/(Input_Values!$D$2-1))*19)))</f>
        <v>-77.688999999999993</v>
      </c>
      <c r="AO5">
        <f>SUM(Input_Values!$J$3-ABS((((Input_Values!$J$3-Input_Values!$D$11)/(Input_Values!$D$3-1))*2)))</f>
        <v>41.771315789473682</v>
      </c>
    </row>
    <row r="6" spans="1:41" x14ac:dyDescent="0.3">
      <c r="A6" t="s">
        <v>33</v>
      </c>
      <c r="B6">
        <f>SUM(Input_Values!$F$11+ABS((((Input_Values!$L$3-Input_Values!$F$11)/(Input_Values!$D$2-1))*0)))</f>
        <v>-80.518000000000001</v>
      </c>
      <c r="C6">
        <f>SUM(Input_Values!$J$3-ABS((((Input_Values!$J$3-Input_Values!$D$11)/(Input_Values!$D$3-1))*3)))</f>
        <v>41.650473684210525</v>
      </c>
      <c r="D6">
        <f>SUM(Input_Values!$F$11+ABS((((Input_Values!$L$3-Input_Values!$F$11)/(Input_Values!$D$2-1))*1)))</f>
        <v>-80.369105263157891</v>
      </c>
      <c r="E6">
        <f>SUM(Input_Values!$J$3-ABS((((Input_Values!$J$3-Input_Values!$D$11)/(Input_Values!$D$3-1))*3)))</f>
        <v>41.650473684210525</v>
      </c>
      <c r="F6">
        <f>SUM(Input_Values!$F$11+ABS((((Input_Values!$L$3-Input_Values!$F$11)/(Input_Values!$D$2-1))*2)))</f>
        <v>-80.220210526315796</v>
      </c>
      <c r="G6">
        <f>SUM(Input_Values!$J$3-ABS((((Input_Values!$J$3-Input_Values!$D$11)/(Input_Values!$D$3-1))*3)))</f>
        <v>41.650473684210525</v>
      </c>
      <c r="H6">
        <f>SUM(Input_Values!$F$11+ABS((((Input_Values!$L$3-Input_Values!$F$11)/(Input_Values!$D$2-1))*3)))</f>
        <v>-80.071315789473687</v>
      </c>
      <c r="I6">
        <f>SUM(Input_Values!$J$3-ABS((((Input_Values!$J$3-Input_Values!$D$11)/(Input_Values!$D$3-1))*3)))</f>
        <v>41.650473684210525</v>
      </c>
      <c r="J6">
        <f>SUM(Input_Values!$F$11+ABS((((Input_Values!$L$3-Input_Values!$F$11)/(Input_Values!$D$2-1))*4)))</f>
        <v>-79.922421052631577</v>
      </c>
      <c r="K6">
        <f>SUM(Input_Values!$J$3-ABS((((Input_Values!$J$3-Input_Values!$D$11)/(Input_Values!$D$3-1))*3)))</f>
        <v>41.650473684210525</v>
      </c>
      <c r="L6">
        <f>SUM(Input_Values!$F$11+ABS((((Input_Values!$L$3-Input_Values!$F$11)/(Input_Values!$D$2-1))*5)))</f>
        <v>-79.773526315789468</v>
      </c>
      <c r="M6">
        <f>SUM(Input_Values!$J$3-ABS((((Input_Values!$J$3-Input_Values!$D$11)/(Input_Values!$D$3-1))*3)))</f>
        <v>41.650473684210525</v>
      </c>
      <c r="N6">
        <f>SUM(Input_Values!$F$11+ABS((((Input_Values!$L$3-Input_Values!$F$11)/(Input_Values!$D$2-1))*6)))</f>
        <v>-79.624631578947373</v>
      </c>
      <c r="O6">
        <f>SUM(Input_Values!$J$3-ABS((((Input_Values!$J$3-Input_Values!$D$11)/(Input_Values!$D$3-1))*3)))</f>
        <v>41.650473684210525</v>
      </c>
      <c r="P6">
        <f>SUM(Input_Values!$F$11+ABS((((Input_Values!$L$3-Input_Values!$F$11)/(Input_Values!$D$2-1))*7)))</f>
        <v>-79.475736842105263</v>
      </c>
      <c r="Q6">
        <f>SUM(Input_Values!$J$3-ABS((((Input_Values!$J$3-Input_Values!$D$11)/(Input_Values!$D$3-1))*3)))</f>
        <v>41.650473684210525</v>
      </c>
      <c r="R6">
        <f>SUM(Input_Values!$F$11+ABS((((Input_Values!$L$3-Input_Values!$F$11)/(Input_Values!$D$2-1))*8)))</f>
        <v>-79.326842105263154</v>
      </c>
      <c r="S6">
        <f>SUM(Input_Values!$J$3-ABS((((Input_Values!$J$3-Input_Values!$D$11)/(Input_Values!$D$3-1))*3)))</f>
        <v>41.650473684210525</v>
      </c>
      <c r="T6">
        <f>SUM(Input_Values!$F$11+ABS((((Input_Values!$L$3-Input_Values!$F$11)/(Input_Values!$D$2-1))*9)))</f>
        <v>-79.177947368421044</v>
      </c>
      <c r="U6">
        <f>SUM(Input_Values!$J$3-ABS((((Input_Values!$J$3-Input_Values!$D$11)/(Input_Values!$D$3-1))*3)))</f>
        <v>41.650473684210525</v>
      </c>
      <c r="V6">
        <f>SUM(Input_Values!$F$11+ABS((((Input_Values!$L$3-Input_Values!$F$11)/(Input_Values!$D$2-1))*10)))</f>
        <v>-79.029052631578949</v>
      </c>
      <c r="W6">
        <f>SUM(Input_Values!$J$3-ABS((((Input_Values!$J$3-Input_Values!$D$11)/(Input_Values!$D$3-1))*3)))</f>
        <v>41.650473684210525</v>
      </c>
      <c r="X6">
        <f>SUM(Input_Values!$F$11+ABS((((Input_Values!$L$3-Input_Values!$F$11)/(Input_Values!$D$2-1))*11)))</f>
        <v>-78.88015789473684</v>
      </c>
      <c r="Y6">
        <f>SUM(Input_Values!$J$3-ABS((((Input_Values!$J$3-Input_Values!$D$11)/(Input_Values!$D$3-1))*3)))</f>
        <v>41.650473684210525</v>
      </c>
      <c r="Z6">
        <f>SUM(Input_Values!$F$11+ABS((((Input_Values!$L$3-Input_Values!$F$11)/(Input_Values!$D$2-1))*12)))</f>
        <v>-78.73126315789473</v>
      </c>
      <c r="AA6">
        <f>SUM(Input_Values!$J$3-ABS((((Input_Values!$J$3-Input_Values!$D$11)/(Input_Values!$D$3-1))*3)))</f>
        <v>41.650473684210525</v>
      </c>
      <c r="AB6">
        <f>SUM(Input_Values!$F$11+ABS((((Input_Values!$L$3-Input_Values!$F$11)/(Input_Values!$D$2-1))*13)))</f>
        <v>-78.582368421052621</v>
      </c>
      <c r="AC6">
        <f>SUM(Input_Values!$J$3-ABS((((Input_Values!$J$3-Input_Values!$D$11)/(Input_Values!$D$3-1))*3)))</f>
        <v>41.650473684210525</v>
      </c>
      <c r="AD6">
        <f>SUM(Input_Values!$F$11+ABS((((Input_Values!$L$3-Input_Values!$F$11)/(Input_Values!$D$2-1))*14)))</f>
        <v>-78.433473684210526</v>
      </c>
      <c r="AE6">
        <f>SUM(Input_Values!$J$3-ABS((((Input_Values!$J$3-Input_Values!$D$11)/(Input_Values!$D$3-1))*3)))</f>
        <v>41.650473684210525</v>
      </c>
      <c r="AF6">
        <f>SUM(Input_Values!$F$11+ABS((((Input_Values!$L$3-Input_Values!$F$11)/(Input_Values!$D$2-1))*15)))</f>
        <v>-78.284578947368416</v>
      </c>
      <c r="AG6">
        <f>SUM(Input_Values!$J$3-ABS((((Input_Values!$J$3-Input_Values!$D$11)/(Input_Values!$D$3-1))*3)))</f>
        <v>41.650473684210525</v>
      </c>
      <c r="AH6">
        <f>SUM(Input_Values!$F$11+ABS((((Input_Values!$L$3-Input_Values!$F$11)/(Input_Values!$D$2-1))*16)))</f>
        <v>-78.135684210526307</v>
      </c>
      <c r="AI6">
        <f>SUM(Input_Values!$J$3-ABS((((Input_Values!$J$3-Input_Values!$D$11)/(Input_Values!$D$3-1))*3)))</f>
        <v>41.650473684210525</v>
      </c>
      <c r="AJ6">
        <f>SUM(Input_Values!$F$11+ABS((((Input_Values!$L$3-Input_Values!$F$11)/(Input_Values!$D$2-1))*17)))</f>
        <v>-77.986789473684198</v>
      </c>
      <c r="AK6">
        <f>SUM(Input_Values!$J$3-ABS((((Input_Values!$J$3-Input_Values!$D$11)/(Input_Values!$D$3-1))*3)))</f>
        <v>41.650473684210525</v>
      </c>
      <c r="AL6">
        <f>SUM(Input_Values!$F$11+ABS((((Input_Values!$L$3-Input_Values!$F$11)/(Input_Values!$D$2-1))*18)))</f>
        <v>-77.837894736842102</v>
      </c>
      <c r="AM6">
        <f>SUM(Input_Values!$J$3-ABS((((Input_Values!$J$3-Input_Values!$D$11)/(Input_Values!$D$3-1))*3)))</f>
        <v>41.650473684210525</v>
      </c>
      <c r="AN6">
        <f>SUM(Input_Values!$F$11+ABS((((Input_Values!$L$3-Input_Values!$F$11)/(Input_Values!$D$2-1))*19)))</f>
        <v>-77.688999999999993</v>
      </c>
      <c r="AO6">
        <f>SUM(Input_Values!$J$3-ABS((((Input_Values!$J$3-Input_Values!$D$11)/(Input_Values!$D$3-1))*3)))</f>
        <v>41.650473684210525</v>
      </c>
    </row>
    <row r="7" spans="1:41" x14ac:dyDescent="0.3">
      <c r="A7" t="s">
        <v>34</v>
      </c>
      <c r="B7">
        <f>SUM(Input_Values!$F$11+ABS((((Input_Values!$L$3-Input_Values!$F$11)/(Input_Values!$D$2-1))*0)))</f>
        <v>-80.518000000000001</v>
      </c>
      <c r="C7">
        <f>SUM(Input_Values!$J$3-ABS((((Input_Values!$J$3-Input_Values!$D$11)/(Input_Values!$D$3-1))*4)))</f>
        <v>41.529631578947367</v>
      </c>
      <c r="D7">
        <f>SUM(Input_Values!$F$11+ABS((((Input_Values!$L$3-Input_Values!$F$11)/(Input_Values!$D$2-1))*1)))</f>
        <v>-80.369105263157891</v>
      </c>
      <c r="E7">
        <f>SUM(Input_Values!$J$3-ABS((((Input_Values!$J$3-Input_Values!$D$11)/(Input_Values!$D$3-1))*4)))</f>
        <v>41.529631578947367</v>
      </c>
      <c r="F7">
        <f>SUM(Input_Values!$F$11+ABS((((Input_Values!$L$3-Input_Values!$F$11)/(Input_Values!$D$2-1))*2)))</f>
        <v>-80.220210526315796</v>
      </c>
      <c r="G7">
        <f>SUM(Input_Values!$J$3-ABS((((Input_Values!$J$3-Input_Values!$D$11)/(Input_Values!$D$3-1))*4)))</f>
        <v>41.529631578947367</v>
      </c>
      <c r="H7">
        <f>SUM(Input_Values!$F$11+ABS((((Input_Values!$L$3-Input_Values!$F$11)/(Input_Values!$D$2-1))*3)))</f>
        <v>-80.071315789473687</v>
      </c>
      <c r="I7">
        <f>SUM(Input_Values!$J$3-ABS((((Input_Values!$J$3-Input_Values!$D$11)/(Input_Values!$D$3-1))*4)))</f>
        <v>41.529631578947367</v>
      </c>
      <c r="J7">
        <f>SUM(Input_Values!$F$11+ABS((((Input_Values!$L$3-Input_Values!$F$11)/(Input_Values!$D$2-1))*4)))</f>
        <v>-79.922421052631577</v>
      </c>
      <c r="K7">
        <f>SUM(Input_Values!$J$3-ABS((((Input_Values!$J$3-Input_Values!$D$11)/(Input_Values!$D$3-1))*4)))</f>
        <v>41.529631578947367</v>
      </c>
      <c r="L7">
        <f>SUM(Input_Values!$F$11+ABS((((Input_Values!$L$3-Input_Values!$F$11)/(Input_Values!$D$2-1))*5)))</f>
        <v>-79.773526315789468</v>
      </c>
      <c r="M7">
        <f>SUM(Input_Values!$J$3-ABS((((Input_Values!$J$3-Input_Values!$D$11)/(Input_Values!$D$3-1))*4)))</f>
        <v>41.529631578947367</v>
      </c>
      <c r="N7">
        <f>SUM(Input_Values!$F$11+ABS((((Input_Values!$L$3-Input_Values!$F$11)/(Input_Values!$D$2-1))*6)))</f>
        <v>-79.624631578947373</v>
      </c>
      <c r="O7">
        <f>SUM(Input_Values!$J$3-ABS((((Input_Values!$J$3-Input_Values!$D$11)/(Input_Values!$D$3-1))*4)))</f>
        <v>41.529631578947367</v>
      </c>
      <c r="P7">
        <f>SUM(Input_Values!$F$11+ABS((((Input_Values!$L$3-Input_Values!$F$11)/(Input_Values!$D$2-1))*7)))</f>
        <v>-79.475736842105263</v>
      </c>
      <c r="Q7">
        <f>SUM(Input_Values!$J$3-ABS((((Input_Values!$J$3-Input_Values!$D$11)/(Input_Values!$D$3-1))*4)))</f>
        <v>41.529631578947367</v>
      </c>
      <c r="R7">
        <f>SUM(Input_Values!$F$11+ABS((((Input_Values!$L$3-Input_Values!$F$11)/(Input_Values!$D$2-1))*8)))</f>
        <v>-79.326842105263154</v>
      </c>
      <c r="S7">
        <f>SUM(Input_Values!$J$3-ABS((((Input_Values!$J$3-Input_Values!$D$11)/(Input_Values!$D$3-1))*4)))</f>
        <v>41.529631578947367</v>
      </c>
      <c r="T7">
        <f>SUM(Input_Values!$F$11+ABS((((Input_Values!$L$3-Input_Values!$F$11)/(Input_Values!$D$2-1))*9)))</f>
        <v>-79.177947368421044</v>
      </c>
      <c r="U7">
        <f>SUM(Input_Values!$J$3-ABS((((Input_Values!$J$3-Input_Values!$D$11)/(Input_Values!$D$3-1))*4)))</f>
        <v>41.529631578947367</v>
      </c>
      <c r="V7">
        <f>SUM(Input_Values!$F$11+ABS((((Input_Values!$L$3-Input_Values!$F$11)/(Input_Values!$D$2-1))*10)))</f>
        <v>-79.029052631578949</v>
      </c>
      <c r="W7">
        <f>SUM(Input_Values!$J$3-ABS((((Input_Values!$J$3-Input_Values!$D$11)/(Input_Values!$D$3-1))*4)))</f>
        <v>41.529631578947367</v>
      </c>
      <c r="X7">
        <f>SUM(Input_Values!$F$11+ABS((((Input_Values!$L$3-Input_Values!$F$11)/(Input_Values!$D$2-1))*11)))</f>
        <v>-78.88015789473684</v>
      </c>
      <c r="Y7">
        <f>SUM(Input_Values!$J$3-ABS((((Input_Values!$J$3-Input_Values!$D$11)/(Input_Values!$D$3-1))*4)))</f>
        <v>41.529631578947367</v>
      </c>
      <c r="Z7">
        <f>SUM(Input_Values!$F$11+ABS((((Input_Values!$L$3-Input_Values!$F$11)/(Input_Values!$D$2-1))*12)))</f>
        <v>-78.73126315789473</v>
      </c>
      <c r="AA7">
        <f>SUM(Input_Values!$J$3-ABS((((Input_Values!$J$3-Input_Values!$D$11)/(Input_Values!$D$3-1))*4)))</f>
        <v>41.529631578947367</v>
      </c>
      <c r="AB7">
        <f>SUM(Input_Values!$F$11+ABS((((Input_Values!$L$3-Input_Values!$F$11)/(Input_Values!$D$2-1))*13)))</f>
        <v>-78.582368421052621</v>
      </c>
      <c r="AC7">
        <f>SUM(Input_Values!$J$3-ABS((((Input_Values!$J$3-Input_Values!$D$11)/(Input_Values!$D$3-1))*4)))</f>
        <v>41.529631578947367</v>
      </c>
      <c r="AD7">
        <f>SUM(Input_Values!$F$11+ABS((((Input_Values!$L$3-Input_Values!$F$11)/(Input_Values!$D$2-1))*14)))</f>
        <v>-78.433473684210526</v>
      </c>
      <c r="AE7">
        <f>SUM(Input_Values!$J$3-ABS((((Input_Values!$J$3-Input_Values!$D$11)/(Input_Values!$D$3-1))*4)))</f>
        <v>41.529631578947367</v>
      </c>
      <c r="AF7">
        <f>SUM(Input_Values!$F$11+ABS((((Input_Values!$L$3-Input_Values!$F$11)/(Input_Values!$D$2-1))*15)))</f>
        <v>-78.284578947368416</v>
      </c>
      <c r="AG7">
        <f>SUM(Input_Values!$J$3-ABS((((Input_Values!$J$3-Input_Values!$D$11)/(Input_Values!$D$3-1))*4)))</f>
        <v>41.529631578947367</v>
      </c>
      <c r="AH7">
        <f>SUM(Input_Values!$F$11+ABS((((Input_Values!$L$3-Input_Values!$F$11)/(Input_Values!$D$2-1))*16)))</f>
        <v>-78.135684210526307</v>
      </c>
      <c r="AI7">
        <f>SUM(Input_Values!$J$3-ABS((((Input_Values!$J$3-Input_Values!$D$11)/(Input_Values!$D$3-1))*4)))</f>
        <v>41.529631578947367</v>
      </c>
      <c r="AJ7">
        <f>SUM(Input_Values!$F$11+ABS((((Input_Values!$L$3-Input_Values!$F$11)/(Input_Values!$D$2-1))*17)))</f>
        <v>-77.986789473684198</v>
      </c>
      <c r="AK7">
        <f>SUM(Input_Values!$J$3-ABS((((Input_Values!$J$3-Input_Values!$D$11)/(Input_Values!$D$3-1))*4)))</f>
        <v>41.529631578947367</v>
      </c>
      <c r="AL7">
        <f>SUM(Input_Values!$F$11+ABS((((Input_Values!$L$3-Input_Values!$F$11)/(Input_Values!$D$2-1))*18)))</f>
        <v>-77.837894736842102</v>
      </c>
      <c r="AM7">
        <f>SUM(Input_Values!$J$3-ABS((((Input_Values!$J$3-Input_Values!$D$11)/(Input_Values!$D$3-1))*4)))</f>
        <v>41.529631578947367</v>
      </c>
      <c r="AN7">
        <f>SUM(Input_Values!$F$11+ABS((((Input_Values!$L$3-Input_Values!$F$11)/(Input_Values!$D$2-1))*19)))</f>
        <v>-77.688999999999993</v>
      </c>
      <c r="AO7">
        <f>SUM(Input_Values!$J$3-ABS((((Input_Values!$J$3-Input_Values!$D$11)/(Input_Values!$D$3-1))*4)))</f>
        <v>41.529631578947367</v>
      </c>
    </row>
    <row r="8" spans="1:41" x14ac:dyDescent="0.3">
      <c r="A8" t="s">
        <v>35</v>
      </c>
      <c r="B8">
        <f>SUM(Input_Values!$F$11+ABS((((Input_Values!$L$3-Input_Values!$F$11)/(Input_Values!$D$2-1))*0)))</f>
        <v>-80.518000000000001</v>
      </c>
      <c r="C8">
        <f>SUM(Input_Values!$J$3-ABS((((Input_Values!$J$3-Input_Values!$D$11)/(Input_Values!$D$3-1))*5)))</f>
        <v>41.408789473684209</v>
      </c>
      <c r="D8">
        <f>SUM(Input_Values!$F$11+ABS((((Input_Values!$L$3-Input_Values!$F$11)/(Input_Values!$D$2-1))*1)))</f>
        <v>-80.369105263157891</v>
      </c>
      <c r="E8">
        <f>SUM(Input_Values!$J$3-ABS((((Input_Values!$J$3-Input_Values!$D$11)/(Input_Values!$D$3-1))*5)))</f>
        <v>41.408789473684209</v>
      </c>
      <c r="F8">
        <f>SUM(Input_Values!$F$11+ABS((((Input_Values!$L$3-Input_Values!$F$11)/(Input_Values!$D$2-1))*2)))</f>
        <v>-80.220210526315796</v>
      </c>
      <c r="G8">
        <f>SUM(Input_Values!$J$3-ABS((((Input_Values!$J$3-Input_Values!$D$11)/(Input_Values!$D$3-1))*5)))</f>
        <v>41.408789473684209</v>
      </c>
      <c r="H8">
        <f>SUM(Input_Values!$F$11+ABS((((Input_Values!$L$3-Input_Values!$F$11)/(Input_Values!$D$2-1))*3)))</f>
        <v>-80.071315789473687</v>
      </c>
      <c r="I8">
        <f>SUM(Input_Values!$J$3-ABS((((Input_Values!$J$3-Input_Values!$D$11)/(Input_Values!$D$3-1))*5)))</f>
        <v>41.408789473684209</v>
      </c>
      <c r="J8">
        <f>SUM(Input_Values!$F$11+ABS((((Input_Values!$L$3-Input_Values!$F$11)/(Input_Values!$D$2-1))*4)))</f>
        <v>-79.922421052631577</v>
      </c>
      <c r="K8">
        <f>SUM(Input_Values!$J$3-ABS((((Input_Values!$J$3-Input_Values!$D$11)/(Input_Values!$D$3-1))*5)))</f>
        <v>41.408789473684209</v>
      </c>
      <c r="L8">
        <f>SUM(Input_Values!$F$11+ABS((((Input_Values!$L$3-Input_Values!$F$11)/(Input_Values!$D$2-1))*5)))</f>
        <v>-79.773526315789468</v>
      </c>
      <c r="M8">
        <f>SUM(Input_Values!$J$3-ABS((((Input_Values!$J$3-Input_Values!$D$11)/(Input_Values!$D$3-1))*5)))</f>
        <v>41.408789473684209</v>
      </c>
      <c r="N8">
        <f>SUM(Input_Values!$F$11+ABS((((Input_Values!$L$3-Input_Values!$F$11)/(Input_Values!$D$2-1))*6)))</f>
        <v>-79.624631578947373</v>
      </c>
      <c r="O8">
        <f>SUM(Input_Values!$J$3-ABS((((Input_Values!$J$3-Input_Values!$D$11)/(Input_Values!$D$3-1))*5)))</f>
        <v>41.408789473684209</v>
      </c>
      <c r="P8">
        <f>SUM(Input_Values!$F$11+ABS((((Input_Values!$L$3-Input_Values!$F$11)/(Input_Values!$D$2-1))*7)))</f>
        <v>-79.475736842105263</v>
      </c>
      <c r="Q8">
        <f>SUM(Input_Values!$J$3-ABS((((Input_Values!$J$3-Input_Values!$D$11)/(Input_Values!$D$3-1))*5)))</f>
        <v>41.408789473684209</v>
      </c>
      <c r="R8">
        <f>SUM(Input_Values!$F$11+ABS((((Input_Values!$L$3-Input_Values!$F$11)/(Input_Values!$D$2-1))*8)))</f>
        <v>-79.326842105263154</v>
      </c>
      <c r="S8">
        <f>SUM(Input_Values!$J$3-ABS((((Input_Values!$J$3-Input_Values!$D$11)/(Input_Values!$D$3-1))*5)))</f>
        <v>41.408789473684209</v>
      </c>
      <c r="T8">
        <f>SUM(Input_Values!$F$11+ABS((((Input_Values!$L$3-Input_Values!$F$11)/(Input_Values!$D$2-1))*9)))</f>
        <v>-79.177947368421044</v>
      </c>
      <c r="U8">
        <f>SUM(Input_Values!$J$3-ABS((((Input_Values!$J$3-Input_Values!$D$11)/(Input_Values!$D$3-1))*5)))</f>
        <v>41.408789473684209</v>
      </c>
      <c r="V8">
        <f>SUM(Input_Values!$F$11+ABS((((Input_Values!$L$3-Input_Values!$F$11)/(Input_Values!$D$2-1))*10)))</f>
        <v>-79.029052631578949</v>
      </c>
      <c r="W8">
        <f>SUM(Input_Values!$J$3-ABS((((Input_Values!$J$3-Input_Values!$D$11)/(Input_Values!$D$3-1))*5)))</f>
        <v>41.408789473684209</v>
      </c>
      <c r="X8">
        <f>SUM(Input_Values!$F$11+ABS((((Input_Values!$L$3-Input_Values!$F$11)/(Input_Values!$D$2-1))*11)))</f>
        <v>-78.88015789473684</v>
      </c>
      <c r="Y8">
        <f>SUM(Input_Values!$J$3-ABS((((Input_Values!$J$3-Input_Values!$D$11)/(Input_Values!$D$3-1))*5)))</f>
        <v>41.408789473684209</v>
      </c>
      <c r="Z8">
        <f>SUM(Input_Values!$F$11+ABS((((Input_Values!$L$3-Input_Values!$F$11)/(Input_Values!$D$2-1))*12)))</f>
        <v>-78.73126315789473</v>
      </c>
      <c r="AA8">
        <f>SUM(Input_Values!$J$3-ABS((((Input_Values!$J$3-Input_Values!$D$11)/(Input_Values!$D$3-1))*5)))</f>
        <v>41.408789473684209</v>
      </c>
      <c r="AB8">
        <f>SUM(Input_Values!$F$11+ABS((((Input_Values!$L$3-Input_Values!$F$11)/(Input_Values!$D$2-1))*13)))</f>
        <v>-78.582368421052621</v>
      </c>
      <c r="AC8">
        <f>SUM(Input_Values!$J$3-ABS((((Input_Values!$J$3-Input_Values!$D$11)/(Input_Values!$D$3-1))*5)))</f>
        <v>41.408789473684209</v>
      </c>
      <c r="AD8">
        <f>SUM(Input_Values!$F$11+ABS((((Input_Values!$L$3-Input_Values!$F$11)/(Input_Values!$D$2-1))*14)))</f>
        <v>-78.433473684210526</v>
      </c>
      <c r="AE8">
        <f>SUM(Input_Values!$J$3-ABS((((Input_Values!$J$3-Input_Values!$D$11)/(Input_Values!$D$3-1))*5)))</f>
        <v>41.408789473684209</v>
      </c>
      <c r="AF8">
        <f>SUM(Input_Values!$F$11+ABS((((Input_Values!$L$3-Input_Values!$F$11)/(Input_Values!$D$2-1))*15)))</f>
        <v>-78.284578947368416</v>
      </c>
      <c r="AG8">
        <f>SUM(Input_Values!$J$3-ABS((((Input_Values!$J$3-Input_Values!$D$11)/(Input_Values!$D$3-1))*5)))</f>
        <v>41.408789473684209</v>
      </c>
      <c r="AH8">
        <f>SUM(Input_Values!$F$11+ABS((((Input_Values!$L$3-Input_Values!$F$11)/(Input_Values!$D$2-1))*16)))</f>
        <v>-78.135684210526307</v>
      </c>
      <c r="AI8">
        <f>SUM(Input_Values!$J$3-ABS((((Input_Values!$J$3-Input_Values!$D$11)/(Input_Values!$D$3-1))*5)))</f>
        <v>41.408789473684209</v>
      </c>
      <c r="AJ8">
        <f>SUM(Input_Values!$F$11+ABS((((Input_Values!$L$3-Input_Values!$F$11)/(Input_Values!$D$2-1))*17)))</f>
        <v>-77.986789473684198</v>
      </c>
      <c r="AK8">
        <f>SUM(Input_Values!$J$3-ABS((((Input_Values!$J$3-Input_Values!$D$11)/(Input_Values!$D$3-1))*5)))</f>
        <v>41.408789473684209</v>
      </c>
      <c r="AL8">
        <f>SUM(Input_Values!$F$11+ABS((((Input_Values!$L$3-Input_Values!$F$11)/(Input_Values!$D$2-1))*18)))</f>
        <v>-77.837894736842102</v>
      </c>
      <c r="AM8">
        <f>SUM(Input_Values!$J$3-ABS((((Input_Values!$J$3-Input_Values!$D$11)/(Input_Values!$D$3-1))*5)))</f>
        <v>41.408789473684209</v>
      </c>
      <c r="AN8">
        <f>SUM(Input_Values!$F$11+ABS((((Input_Values!$L$3-Input_Values!$F$11)/(Input_Values!$D$2-1))*19)))</f>
        <v>-77.688999999999993</v>
      </c>
      <c r="AO8">
        <f>SUM(Input_Values!$J$3-ABS((((Input_Values!$J$3-Input_Values!$D$11)/(Input_Values!$D$3-1))*5)))</f>
        <v>41.408789473684209</v>
      </c>
    </row>
    <row r="9" spans="1:41" x14ac:dyDescent="0.3">
      <c r="A9" t="s">
        <v>36</v>
      </c>
      <c r="B9">
        <f>SUM(Input_Values!$F$11+ABS((((Input_Values!$L$3-Input_Values!$F$11)/(Input_Values!$D$2-1))*0)))</f>
        <v>-80.518000000000001</v>
      </c>
      <c r="C9">
        <f>SUM(Input_Values!$J$3-ABS((((Input_Values!$J$3-Input_Values!$D$11)/(Input_Values!$D$3-1))*6)))</f>
        <v>41.287947368421051</v>
      </c>
      <c r="D9">
        <f>SUM(Input_Values!$F$11+ABS((((Input_Values!$L$3-Input_Values!$F$11)/(Input_Values!$D$2-1))*1)))</f>
        <v>-80.369105263157891</v>
      </c>
      <c r="E9">
        <f>SUM(Input_Values!$J$3-ABS((((Input_Values!$J$3-Input_Values!$D$11)/(Input_Values!$D$3-1))*6)))</f>
        <v>41.287947368421051</v>
      </c>
      <c r="F9">
        <f>SUM(Input_Values!$F$11+ABS((((Input_Values!$L$3-Input_Values!$F$11)/(Input_Values!$D$2-1))*2)))</f>
        <v>-80.220210526315796</v>
      </c>
      <c r="G9">
        <f>SUM(Input_Values!$J$3-ABS((((Input_Values!$J$3-Input_Values!$D$11)/(Input_Values!$D$3-1))*6)))</f>
        <v>41.287947368421051</v>
      </c>
      <c r="H9">
        <f>SUM(Input_Values!$F$11+ABS((((Input_Values!$L$3-Input_Values!$F$11)/(Input_Values!$D$2-1))*3)))</f>
        <v>-80.071315789473687</v>
      </c>
      <c r="I9">
        <f>SUM(Input_Values!$J$3-ABS((((Input_Values!$J$3-Input_Values!$D$11)/(Input_Values!$D$3-1))*6)))</f>
        <v>41.287947368421051</v>
      </c>
      <c r="J9">
        <f>SUM(Input_Values!$F$11+ABS((((Input_Values!$L$3-Input_Values!$F$11)/(Input_Values!$D$2-1))*4)))</f>
        <v>-79.922421052631577</v>
      </c>
      <c r="K9">
        <f>SUM(Input_Values!$J$3-ABS((((Input_Values!$J$3-Input_Values!$D$11)/(Input_Values!$D$3-1))*6)))</f>
        <v>41.287947368421051</v>
      </c>
      <c r="L9">
        <f>SUM(Input_Values!$F$11+ABS((((Input_Values!$L$3-Input_Values!$F$11)/(Input_Values!$D$2-1))*5)))</f>
        <v>-79.773526315789468</v>
      </c>
      <c r="M9">
        <f>SUM(Input_Values!$J$3-ABS((((Input_Values!$J$3-Input_Values!$D$11)/(Input_Values!$D$3-1))*6)))</f>
        <v>41.287947368421051</v>
      </c>
      <c r="N9">
        <f>SUM(Input_Values!$F$11+ABS((((Input_Values!$L$3-Input_Values!$F$11)/(Input_Values!$D$2-1))*6)))</f>
        <v>-79.624631578947373</v>
      </c>
      <c r="O9">
        <f>SUM(Input_Values!$J$3-ABS((((Input_Values!$J$3-Input_Values!$D$11)/(Input_Values!$D$3-1))*6)))</f>
        <v>41.287947368421051</v>
      </c>
      <c r="P9">
        <f>SUM(Input_Values!$F$11+ABS((((Input_Values!$L$3-Input_Values!$F$11)/(Input_Values!$D$2-1))*7)))</f>
        <v>-79.475736842105263</v>
      </c>
      <c r="Q9">
        <f>SUM(Input_Values!$J$3-ABS((((Input_Values!$J$3-Input_Values!$D$11)/(Input_Values!$D$3-1))*6)))</f>
        <v>41.287947368421051</v>
      </c>
      <c r="R9">
        <f>SUM(Input_Values!$F$11+ABS((((Input_Values!$L$3-Input_Values!$F$11)/(Input_Values!$D$2-1))*8)))</f>
        <v>-79.326842105263154</v>
      </c>
      <c r="S9">
        <f>SUM(Input_Values!$J$3-ABS((((Input_Values!$J$3-Input_Values!$D$11)/(Input_Values!$D$3-1))*6)))</f>
        <v>41.287947368421051</v>
      </c>
      <c r="T9">
        <f>SUM(Input_Values!$F$11+ABS((((Input_Values!$L$3-Input_Values!$F$11)/(Input_Values!$D$2-1))*9)))</f>
        <v>-79.177947368421044</v>
      </c>
      <c r="U9">
        <f>SUM(Input_Values!$J$3-ABS((((Input_Values!$J$3-Input_Values!$D$11)/(Input_Values!$D$3-1))*6)))</f>
        <v>41.287947368421051</v>
      </c>
      <c r="V9">
        <f>SUM(Input_Values!$F$11+ABS((((Input_Values!$L$3-Input_Values!$F$11)/(Input_Values!$D$2-1))*10)))</f>
        <v>-79.029052631578949</v>
      </c>
      <c r="W9">
        <f>SUM(Input_Values!$J$3-ABS((((Input_Values!$J$3-Input_Values!$D$11)/(Input_Values!$D$3-1))*6)))</f>
        <v>41.287947368421051</v>
      </c>
      <c r="X9">
        <f>SUM(Input_Values!$F$11+ABS((((Input_Values!$L$3-Input_Values!$F$11)/(Input_Values!$D$2-1))*11)))</f>
        <v>-78.88015789473684</v>
      </c>
      <c r="Y9">
        <f>SUM(Input_Values!$J$3-ABS((((Input_Values!$J$3-Input_Values!$D$11)/(Input_Values!$D$3-1))*6)))</f>
        <v>41.287947368421051</v>
      </c>
      <c r="Z9">
        <f>SUM(Input_Values!$F$11+ABS((((Input_Values!$L$3-Input_Values!$F$11)/(Input_Values!$D$2-1))*12)))</f>
        <v>-78.73126315789473</v>
      </c>
      <c r="AA9">
        <f>SUM(Input_Values!$J$3-ABS((((Input_Values!$J$3-Input_Values!$D$11)/(Input_Values!$D$3-1))*6)))</f>
        <v>41.287947368421051</v>
      </c>
      <c r="AB9">
        <f>SUM(Input_Values!$F$11+ABS((((Input_Values!$L$3-Input_Values!$F$11)/(Input_Values!$D$2-1))*13)))</f>
        <v>-78.582368421052621</v>
      </c>
      <c r="AC9">
        <f>SUM(Input_Values!$J$3-ABS((((Input_Values!$J$3-Input_Values!$D$11)/(Input_Values!$D$3-1))*6)))</f>
        <v>41.287947368421051</v>
      </c>
      <c r="AD9">
        <f>SUM(Input_Values!$F$11+ABS((((Input_Values!$L$3-Input_Values!$F$11)/(Input_Values!$D$2-1))*14)))</f>
        <v>-78.433473684210526</v>
      </c>
      <c r="AE9">
        <f>SUM(Input_Values!$J$3-ABS((((Input_Values!$J$3-Input_Values!$D$11)/(Input_Values!$D$3-1))*6)))</f>
        <v>41.287947368421051</v>
      </c>
      <c r="AF9">
        <f>SUM(Input_Values!$F$11+ABS((((Input_Values!$L$3-Input_Values!$F$11)/(Input_Values!$D$2-1))*15)))</f>
        <v>-78.284578947368416</v>
      </c>
      <c r="AG9">
        <f>SUM(Input_Values!$J$3-ABS((((Input_Values!$J$3-Input_Values!$D$11)/(Input_Values!$D$3-1))*6)))</f>
        <v>41.287947368421051</v>
      </c>
      <c r="AH9">
        <f>SUM(Input_Values!$F$11+ABS((((Input_Values!$L$3-Input_Values!$F$11)/(Input_Values!$D$2-1))*16)))</f>
        <v>-78.135684210526307</v>
      </c>
      <c r="AI9">
        <f>SUM(Input_Values!$J$3-ABS((((Input_Values!$J$3-Input_Values!$D$11)/(Input_Values!$D$3-1))*6)))</f>
        <v>41.287947368421051</v>
      </c>
      <c r="AJ9">
        <f>SUM(Input_Values!$F$11+ABS((((Input_Values!$L$3-Input_Values!$F$11)/(Input_Values!$D$2-1))*17)))</f>
        <v>-77.986789473684198</v>
      </c>
      <c r="AK9">
        <f>SUM(Input_Values!$J$3-ABS((((Input_Values!$J$3-Input_Values!$D$11)/(Input_Values!$D$3-1))*6)))</f>
        <v>41.287947368421051</v>
      </c>
      <c r="AL9">
        <f>SUM(Input_Values!$F$11+ABS((((Input_Values!$L$3-Input_Values!$F$11)/(Input_Values!$D$2-1))*18)))</f>
        <v>-77.837894736842102</v>
      </c>
      <c r="AM9">
        <f>SUM(Input_Values!$J$3-ABS((((Input_Values!$J$3-Input_Values!$D$11)/(Input_Values!$D$3-1))*6)))</f>
        <v>41.287947368421051</v>
      </c>
      <c r="AN9">
        <f>SUM(Input_Values!$F$11+ABS((((Input_Values!$L$3-Input_Values!$F$11)/(Input_Values!$D$2-1))*19)))</f>
        <v>-77.688999999999993</v>
      </c>
      <c r="AO9">
        <f>SUM(Input_Values!$J$3-ABS((((Input_Values!$J$3-Input_Values!$D$11)/(Input_Values!$D$3-1))*6)))</f>
        <v>41.287947368421051</v>
      </c>
    </row>
    <row r="10" spans="1:41" x14ac:dyDescent="0.3">
      <c r="A10" t="s">
        <v>37</v>
      </c>
      <c r="B10">
        <f>SUM(Input_Values!$F$11+ABS((((Input_Values!$L$3-Input_Values!$F$11)/(Input_Values!$D$2-1))*0)))</f>
        <v>-80.518000000000001</v>
      </c>
      <c r="C10">
        <f>SUM(Input_Values!$J$3-ABS((((Input_Values!$J$3-Input_Values!$D$11)/(Input_Values!$D$3-1))*7)))</f>
        <v>41.167105263157893</v>
      </c>
      <c r="D10">
        <f>SUM(Input_Values!$F$11+ABS((((Input_Values!$L$3-Input_Values!$F$11)/(Input_Values!$D$2-1))*1)))</f>
        <v>-80.369105263157891</v>
      </c>
      <c r="E10">
        <f>SUM(Input_Values!$J$3-ABS((((Input_Values!$J$3-Input_Values!$D$11)/(Input_Values!$D$3-1))*7)))</f>
        <v>41.167105263157893</v>
      </c>
      <c r="F10">
        <f>SUM(Input_Values!$F$11+ABS((((Input_Values!$L$3-Input_Values!$F$11)/(Input_Values!$D$2-1))*2)))</f>
        <v>-80.220210526315796</v>
      </c>
      <c r="G10">
        <f>SUM(Input_Values!$J$3-ABS((((Input_Values!$J$3-Input_Values!$D$11)/(Input_Values!$D$3-1))*7)))</f>
        <v>41.167105263157893</v>
      </c>
      <c r="H10">
        <f>SUM(Input_Values!$F$11+ABS((((Input_Values!$L$3-Input_Values!$F$11)/(Input_Values!$D$2-1))*3)))</f>
        <v>-80.071315789473687</v>
      </c>
      <c r="I10">
        <f>SUM(Input_Values!$J$3-ABS((((Input_Values!$J$3-Input_Values!$D$11)/(Input_Values!$D$3-1))*7)))</f>
        <v>41.167105263157893</v>
      </c>
      <c r="J10">
        <f>SUM(Input_Values!$F$11+ABS((((Input_Values!$L$3-Input_Values!$F$11)/(Input_Values!$D$2-1))*4)))</f>
        <v>-79.922421052631577</v>
      </c>
      <c r="K10">
        <f>SUM(Input_Values!$J$3-ABS((((Input_Values!$J$3-Input_Values!$D$11)/(Input_Values!$D$3-1))*7)))</f>
        <v>41.167105263157893</v>
      </c>
      <c r="L10">
        <f>SUM(Input_Values!$F$11+ABS((((Input_Values!$L$3-Input_Values!$F$11)/(Input_Values!$D$2-1))*5)))</f>
        <v>-79.773526315789468</v>
      </c>
      <c r="M10">
        <f>SUM(Input_Values!$J$3-ABS((((Input_Values!$J$3-Input_Values!$D$11)/(Input_Values!$D$3-1))*7)))</f>
        <v>41.167105263157893</v>
      </c>
      <c r="N10">
        <f>SUM(Input_Values!$F$11+ABS((((Input_Values!$L$3-Input_Values!$F$11)/(Input_Values!$D$2-1))*6)))</f>
        <v>-79.624631578947373</v>
      </c>
      <c r="O10">
        <f>SUM(Input_Values!$J$3-ABS((((Input_Values!$J$3-Input_Values!$D$11)/(Input_Values!$D$3-1))*7)))</f>
        <v>41.167105263157893</v>
      </c>
      <c r="P10">
        <f>SUM(Input_Values!$F$11+ABS((((Input_Values!$L$3-Input_Values!$F$11)/(Input_Values!$D$2-1))*7)))</f>
        <v>-79.475736842105263</v>
      </c>
      <c r="Q10">
        <f>SUM(Input_Values!$J$3-ABS((((Input_Values!$J$3-Input_Values!$D$11)/(Input_Values!$D$3-1))*7)))</f>
        <v>41.167105263157893</v>
      </c>
      <c r="R10">
        <f>SUM(Input_Values!$F$11+ABS((((Input_Values!$L$3-Input_Values!$F$11)/(Input_Values!$D$2-1))*8)))</f>
        <v>-79.326842105263154</v>
      </c>
      <c r="S10">
        <f>SUM(Input_Values!$J$3-ABS((((Input_Values!$J$3-Input_Values!$D$11)/(Input_Values!$D$3-1))*7)))</f>
        <v>41.167105263157893</v>
      </c>
      <c r="T10">
        <f>SUM(Input_Values!$F$11+ABS((((Input_Values!$L$3-Input_Values!$F$11)/(Input_Values!$D$2-1))*9)))</f>
        <v>-79.177947368421044</v>
      </c>
      <c r="U10">
        <f>SUM(Input_Values!$J$3-ABS((((Input_Values!$J$3-Input_Values!$D$11)/(Input_Values!$D$3-1))*7)))</f>
        <v>41.167105263157893</v>
      </c>
      <c r="V10">
        <f>SUM(Input_Values!$F$11+ABS((((Input_Values!$L$3-Input_Values!$F$11)/(Input_Values!$D$2-1))*10)))</f>
        <v>-79.029052631578949</v>
      </c>
      <c r="W10">
        <f>SUM(Input_Values!$J$3-ABS((((Input_Values!$J$3-Input_Values!$D$11)/(Input_Values!$D$3-1))*7)))</f>
        <v>41.167105263157893</v>
      </c>
      <c r="X10">
        <f>SUM(Input_Values!$F$11+ABS((((Input_Values!$L$3-Input_Values!$F$11)/(Input_Values!$D$2-1))*11)))</f>
        <v>-78.88015789473684</v>
      </c>
      <c r="Y10">
        <f>SUM(Input_Values!$J$3-ABS((((Input_Values!$J$3-Input_Values!$D$11)/(Input_Values!$D$3-1))*7)))</f>
        <v>41.167105263157893</v>
      </c>
      <c r="Z10">
        <f>SUM(Input_Values!$F$11+ABS((((Input_Values!$L$3-Input_Values!$F$11)/(Input_Values!$D$2-1))*12)))</f>
        <v>-78.73126315789473</v>
      </c>
      <c r="AA10">
        <f>SUM(Input_Values!$J$3-ABS((((Input_Values!$J$3-Input_Values!$D$11)/(Input_Values!$D$3-1))*7)))</f>
        <v>41.167105263157893</v>
      </c>
      <c r="AB10">
        <f>SUM(Input_Values!$F$11+ABS((((Input_Values!$L$3-Input_Values!$F$11)/(Input_Values!$D$2-1))*13)))</f>
        <v>-78.582368421052621</v>
      </c>
      <c r="AC10">
        <f>SUM(Input_Values!$J$3-ABS((((Input_Values!$J$3-Input_Values!$D$11)/(Input_Values!$D$3-1))*7)))</f>
        <v>41.167105263157893</v>
      </c>
      <c r="AD10">
        <f>SUM(Input_Values!$F$11+ABS((((Input_Values!$L$3-Input_Values!$F$11)/(Input_Values!$D$2-1))*14)))</f>
        <v>-78.433473684210526</v>
      </c>
      <c r="AE10">
        <f>SUM(Input_Values!$J$3-ABS((((Input_Values!$J$3-Input_Values!$D$11)/(Input_Values!$D$3-1))*7)))</f>
        <v>41.167105263157893</v>
      </c>
      <c r="AF10">
        <f>SUM(Input_Values!$F$11+ABS((((Input_Values!$L$3-Input_Values!$F$11)/(Input_Values!$D$2-1))*15)))</f>
        <v>-78.284578947368416</v>
      </c>
      <c r="AG10">
        <f>SUM(Input_Values!$J$3-ABS((((Input_Values!$J$3-Input_Values!$D$11)/(Input_Values!$D$3-1))*7)))</f>
        <v>41.167105263157893</v>
      </c>
      <c r="AH10">
        <f>SUM(Input_Values!$F$11+ABS((((Input_Values!$L$3-Input_Values!$F$11)/(Input_Values!$D$2-1))*16)))</f>
        <v>-78.135684210526307</v>
      </c>
      <c r="AI10">
        <f>SUM(Input_Values!$J$3-ABS((((Input_Values!$J$3-Input_Values!$D$11)/(Input_Values!$D$3-1))*7)))</f>
        <v>41.167105263157893</v>
      </c>
      <c r="AJ10">
        <f>SUM(Input_Values!$F$11+ABS((((Input_Values!$L$3-Input_Values!$F$11)/(Input_Values!$D$2-1))*17)))</f>
        <v>-77.986789473684198</v>
      </c>
      <c r="AK10">
        <f>SUM(Input_Values!$J$3-ABS((((Input_Values!$J$3-Input_Values!$D$11)/(Input_Values!$D$3-1))*7)))</f>
        <v>41.167105263157893</v>
      </c>
      <c r="AL10">
        <f>SUM(Input_Values!$F$11+ABS((((Input_Values!$L$3-Input_Values!$F$11)/(Input_Values!$D$2-1))*18)))</f>
        <v>-77.837894736842102</v>
      </c>
      <c r="AM10">
        <f>SUM(Input_Values!$J$3-ABS((((Input_Values!$J$3-Input_Values!$D$11)/(Input_Values!$D$3-1))*7)))</f>
        <v>41.167105263157893</v>
      </c>
      <c r="AN10">
        <f>SUM(Input_Values!$F$11+ABS((((Input_Values!$L$3-Input_Values!$F$11)/(Input_Values!$D$2-1))*19)))</f>
        <v>-77.688999999999993</v>
      </c>
      <c r="AO10">
        <f>SUM(Input_Values!$J$3-ABS((((Input_Values!$J$3-Input_Values!$D$11)/(Input_Values!$D$3-1))*7)))</f>
        <v>41.167105263157893</v>
      </c>
    </row>
    <row r="11" spans="1:41" x14ac:dyDescent="0.3">
      <c r="A11" t="s">
        <v>38</v>
      </c>
      <c r="B11">
        <f>SUM(Input_Values!$F$11+ABS((((Input_Values!$L$3-Input_Values!$F$11)/(Input_Values!$D$2-1))*0)))</f>
        <v>-80.518000000000001</v>
      </c>
      <c r="C11">
        <f>SUM(Input_Values!$J$3-ABS((((Input_Values!$J$3-Input_Values!$D$11)/(Input_Values!$D$3-1))*8)))</f>
        <v>41.046263157894735</v>
      </c>
      <c r="D11">
        <f>SUM(Input_Values!$F$11+ABS((((Input_Values!$L$3-Input_Values!$F$11)/(Input_Values!$D$2-1))*1)))</f>
        <v>-80.369105263157891</v>
      </c>
      <c r="E11">
        <f>SUM(Input_Values!$J$3-ABS((((Input_Values!$J$3-Input_Values!$D$11)/(Input_Values!$D$3-1))*8)))</f>
        <v>41.046263157894735</v>
      </c>
      <c r="F11">
        <f>SUM(Input_Values!$F$11+ABS((((Input_Values!$L$3-Input_Values!$F$11)/(Input_Values!$D$2-1))*2)))</f>
        <v>-80.220210526315796</v>
      </c>
      <c r="G11">
        <f>SUM(Input_Values!$J$3-ABS((((Input_Values!$J$3-Input_Values!$D$11)/(Input_Values!$D$3-1))*8)))</f>
        <v>41.046263157894735</v>
      </c>
      <c r="H11">
        <f>SUM(Input_Values!$F$11+ABS((((Input_Values!$L$3-Input_Values!$F$11)/(Input_Values!$D$2-1))*3)))</f>
        <v>-80.071315789473687</v>
      </c>
      <c r="I11">
        <f>SUM(Input_Values!$J$3-ABS((((Input_Values!$J$3-Input_Values!$D$11)/(Input_Values!$D$3-1))*8)))</f>
        <v>41.046263157894735</v>
      </c>
      <c r="J11">
        <f>SUM(Input_Values!$F$11+ABS((((Input_Values!$L$3-Input_Values!$F$11)/(Input_Values!$D$2-1))*4)))</f>
        <v>-79.922421052631577</v>
      </c>
      <c r="K11">
        <f>SUM(Input_Values!$J$3-ABS((((Input_Values!$J$3-Input_Values!$D$11)/(Input_Values!$D$3-1))*8)))</f>
        <v>41.046263157894735</v>
      </c>
      <c r="L11">
        <f>SUM(Input_Values!$F$11+ABS((((Input_Values!$L$3-Input_Values!$F$11)/(Input_Values!$D$2-1))*5)))</f>
        <v>-79.773526315789468</v>
      </c>
      <c r="M11">
        <f>SUM(Input_Values!$J$3-ABS((((Input_Values!$J$3-Input_Values!$D$11)/(Input_Values!$D$3-1))*8)))</f>
        <v>41.046263157894735</v>
      </c>
      <c r="N11">
        <f>SUM(Input_Values!$F$11+ABS((((Input_Values!$L$3-Input_Values!$F$11)/(Input_Values!$D$2-1))*6)))</f>
        <v>-79.624631578947373</v>
      </c>
      <c r="O11">
        <f>SUM(Input_Values!$J$3-ABS((((Input_Values!$J$3-Input_Values!$D$11)/(Input_Values!$D$3-1))*8)))</f>
        <v>41.046263157894735</v>
      </c>
      <c r="P11">
        <f>SUM(Input_Values!$F$11+ABS((((Input_Values!$L$3-Input_Values!$F$11)/(Input_Values!$D$2-1))*7)))</f>
        <v>-79.475736842105263</v>
      </c>
      <c r="Q11">
        <f>SUM(Input_Values!$J$3-ABS((((Input_Values!$J$3-Input_Values!$D$11)/(Input_Values!$D$3-1))*8)))</f>
        <v>41.046263157894735</v>
      </c>
      <c r="R11">
        <f>SUM(Input_Values!$F$11+ABS((((Input_Values!$L$3-Input_Values!$F$11)/(Input_Values!$D$2-1))*8)))</f>
        <v>-79.326842105263154</v>
      </c>
      <c r="S11">
        <f>SUM(Input_Values!$J$3-ABS((((Input_Values!$J$3-Input_Values!$D$11)/(Input_Values!$D$3-1))*8)))</f>
        <v>41.046263157894735</v>
      </c>
      <c r="T11">
        <f>SUM(Input_Values!$F$11+ABS((((Input_Values!$L$3-Input_Values!$F$11)/(Input_Values!$D$2-1))*9)))</f>
        <v>-79.177947368421044</v>
      </c>
      <c r="U11">
        <f>SUM(Input_Values!$J$3-ABS((((Input_Values!$J$3-Input_Values!$D$11)/(Input_Values!$D$3-1))*8)))</f>
        <v>41.046263157894735</v>
      </c>
      <c r="V11">
        <f>SUM(Input_Values!$F$11+ABS((((Input_Values!$L$3-Input_Values!$F$11)/(Input_Values!$D$2-1))*10)))</f>
        <v>-79.029052631578949</v>
      </c>
      <c r="W11">
        <f>SUM(Input_Values!$J$3-ABS((((Input_Values!$J$3-Input_Values!$D$11)/(Input_Values!$D$3-1))*8)))</f>
        <v>41.046263157894735</v>
      </c>
      <c r="X11">
        <f>SUM(Input_Values!$F$11+ABS((((Input_Values!$L$3-Input_Values!$F$11)/(Input_Values!$D$2-1))*11)))</f>
        <v>-78.88015789473684</v>
      </c>
      <c r="Y11">
        <f>SUM(Input_Values!$J$3-ABS((((Input_Values!$J$3-Input_Values!$D$11)/(Input_Values!$D$3-1))*8)))</f>
        <v>41.046263157894735</v>
      </c>
      <c r="Z11">
        <f>SUM(Input_Values!$F$11+ABS((((Input_Values!$L$3-Input_Values!$F$11)/(Input_Values!$D$2-1))*12)))</f>
        <v>-78.73126315789473</v>
      </c>
      <c r="AA11">
        <f>SUM(Input_Values!$J$3-ABS((((Input_Values!$J$3-Input_Values!$D$11)/(Input_Values!$D$3-1))*8)))</f>
        <v>41.046263157894735</v>
      </c>
      <c r="AB11">
        <f>SUM(Input_Values!$F$11+ABS((((Input_Values!$L$3-Input_Values!$F$11)/(Input_Values!$D$2-1))*13)))</f>
        <v>-78.582368421052621</v>
      </c>
      <c r="AC11">
        <f>SUM(Input_Values!$J$3-ABS((((Input_Values!$J$3-Input_Values!$D$11)/(Input_Values!$D$3-1))*8)))</f>
        <v>41.046263157894735</v>
      </c>
      <c r="AD11">
        <f>SUM(Input_Values!$F$11+ABS((((Input_Values!$L$3-Input_Values!$F$11)/(Input_Values!$D$2-1))*14)))</f>
        <v>-78.433473684210526</v>
      </c>
      <c r="AE11">
        <f>SUM(Input_Values!$J$3-ABS((((Input_Values!$J$3-Input_Values!$D$11)/(Input_Values!$D$3-1))*8)))</f>
        <v>41.046263157894735</v>
      </c>
      <c r="AF11">
        <f>SUM(Input_Values!$F$11+ABS((((Input_Values!$L$3-Input_Values!$F$11)/(Input_Values!$D$2-1))*15)))</f>
        <v>-78.284578947368416</v>
      </c>
      <c r="AG11">
        <f>SUM(Input_Values!$J$3-ABS((((Input_Values!$J$3-Input_Values!$D$11)/(Input_Values!$D$3-1))*8)))</f>
        <v>41.046263157894735</v>
      </c>
      <c r="AH11">
        <f>SUM(Input_Values!$F$11+ABS((((Input_Values!$L$3-Input_Values!$F$11)/(Input_Values!$D$2-1))*16)))</f>
        <v>-78.135684210526307</v>
      </c>
      <c r="AI11">
        <f>SUM(Input_Values!$J$3-ABS((((Input_Values!$J$3-Input_Values!$D$11)/(Input_Values!$D$3-1))*8)))</f>
        <v>41.046263157894735</v>
      </c>
      <c r="AJ11">
        <f>SUM(Input_Values!$F$11+ABS((((Input_Values!$L$3-Input_Values!$F$11)/(Input_Values!$D$2-1))*17)))</f>
        <v>-77.986789473684198</v>
      </c>
      <c r="AK11">
        <f>SUM(Input_Values!$J$3-ABS((((Input_Values!$J$3-Input_Values!$D$11)/(Input_Values!$D$3-1))*8)))</f>
        <v>41.046263157894735</v>
      </c>
      <c r="AL11">
        <f>SUM(Input_Values!$F$11+ABS((((Input_Values!$L$3-Input_Values!$F$11)/(Input_Values!$D$2-1))*18)))</f>
        <v>-77.837894736842102</v>
      </c>
      <c r="AM11">
        <f>SUM(Input_Values!$J$3-ABS((((Input_Values!$J$3-Input_Values!$D$11)/(Input_Values!$D$3-1))*8)))</f>
        <v>41.046263157894735</v>
      </c>
      <c r="AN11">
        <f>SUM(Input_Values!$F$11+ABS((((Input_Values!$L$3-Input_Values!$F$11)/(Input_Values!$D$2-1))*19)))</f>
        <v>-77.688999999999993</v>
      </c>
      <c r="AO11">
        <f>SUM(Input_Values!$J$3-ABS((((Input_Values!$J$3-Input_Values!$D$11)/(Input_Values!$D$3-1))*8)))</f>
        <v>41.046263157894735</v>
      </c>
    </row>
    <row r="12" spans="1:41" x14ac:dyDescent="0.3">
      <c r="A12" t="s">
        <v>39</v>
      </c>
      <c r="B12">
        <f>SUM(Input_Values!$F$11+ABS((((Input_Values!$L$3-Input_Values!$F$11)/(Input_Values!$D$2-1))*0)))</f>
        <v>-80.518000000000001</v>
      </c>
      <c r="C12">
        <f>SUM(Input_Values!$J$3-ABS((((Input_Values!$J$3-Input_Values!$D$11)/(Input_Values!$D$3-1))*9)))</f>
        <v>40.925421052631577</v>
      </c>
      <c r="D12">
        <f>SUM(Input_Values!$F$11+ABS((((Input_Values!$L$3-Input_Values!$F$11)/(Input_Values!$D$2-1))*1)))</f>
        <v>-80.369105263157891</v>
      </c>
      <c r="E12">
        <f>SUM(Input_Values!$J$3-ABS((((Input_Values!$J$3-Input_Values!$D$11)/(Input_Values!$D$3-1))*9)))</f>
        <v>40.925421052631577</v>
      </c>
      <c r="F12">
        <f>SUM(Input_Values!$F$11+ABS((((Input_Values!$L$3-Input_Values!$F$11)/(Input_Values!$D$2-1))*2)))</f>
        <v>-80.220210526315796</v>
      </c>
      <c r="G12">
        <f>SUM(Input_Values!$J$3-ABS((((Input_Values!$J$3-Input_Values!$D$11)/(Input_Values!$D$3-1))*9)))</f>
        <v>40.925421052631577</v>
      </c>
      <c r="H12">
        <f>SUM(Input_Values!$F$11+ABS((((Input_Values!$L$3-Input_Values!$F$11)/(Input_Values!$D$2-1))*3)))</f>
        <v>-80.071315789473687</v>
      </c>
      <c r="I12">
        <f>SUM(Input_Values!$J$3-ABS((((Input_Values!$J$3-Input_Values!$D$11)/(Input_Values!$D$3-1))*9)))</f>
        <v>40.925421052631577</v>
      </c>
      <c r="J12">
        <f>SUM(Input_Values!$F$11+ABS((((Input_Values!$L$3-Input_Values!$F$11)/(Input_Values!$D$2-1))*4)))</f>
        <v>-79.922421052631577</v>
      </c>
      <c r="K12">
        <f>SUM(Input_Values!$J$3-ABS((((Input_Values!$J$3-Input_Values!$D$11)/(Input_Values!$D$3-1))*9)))</f>
        <v>40.925421052631577</v>
      </c>
      <c r="L12">
        <f>SUM(Input_Values!$F$11+ABS((((Input_Values!$L$3-Input_Values!$F$11)/(Input_Values!$D$2-1))*5)))</f>
        <v>-79.773526315789468</v>
      </c>
      <c r="M12">
        <f>SUM(Input_Values!$J$3-ABS((((Input_Values!$J$3-Input_Values!$D$11)/(Input_Values!$D$3-1))*9)))</f>
        <v>40.925421052631577</v>
      </c>
      <c r="N12">
        <f>SUM(Input_Values!$F$11+ABS((((Input_Values!$L$3-Input_Values!$F$11)/(Input_Values!$D$2-1))*6)))</f>
        <v>-79.624631578947373</v>
      </c>
      <c r="O12">
        <f>SUM(Input_Values!$J$3-ABS((((Input_Values!$J$3-Input_Values!$D$11)/(Input_Values!$D$3-1))*9)))</f>
        <v>40.925421052631577</v>
      </c>
      <c r="P12">
        <f>SUM(Input_Values!$F$11+ABS((((Input_Values!$L$3-Input_Values!$F$11)/(Input_Values!$D$2-1))*7)))</f>
        <v>-79.475736842105263</v>
      </c>
      <c r="Q12">
        <f>SUM(Input_Values!$J$3-ABS((((Input_Values!$J$3-Input_Values!$D$11)/(Input_Values!$D$3-1))*9)))</f>
        <v>40.925421052631577</v>
      </c>
      <c r="R12">
        <f>SUM(Input_Values!$F$11+ABS((((Input_Values!$L$3-Input_Values!$F$11)/(Input_Values!$D$2-1))*8)))</f>
        <v>-79.326842105263154</v>
      </c>
      <c r="S12">
        <f>SUM(Input_Values!$J$3-ABS((((Input_Values!$J$3-Input_Values!$D$11)/(Input_Values!$D$3-1))*9)))</f>
        <v>40.925421052631577</v>
      </c>
      <c r="T12">
        <f>SUM(Input_Values!$F$11+ABS((((Input_Values!$L$3-Input_Values!$F$11)/(Input_Values!$D$2-1))*9)))</f>
        <v>-79.177947368421044</v>
      </c>
      <c r="U12">
        <f>SUM(Input_Values!$J$3-ABS((((Input_Values!$J$3-Input_Values!$D$11)/(Input_Values!$D$3-1))*9)))</f>
        <v>40.925421052631577</v>
      </c>
      <c r="V12">
        <f>SUM(Input_Values!$F$11+ABS((((Input_Values!$L$3-Input_Values!$F$11)/(Input_Values!$D$2-1))*10)))</f>
        <v>-79.029052631578949</v>
      </c>
      <c r="W12">
        <f>SUM(Input_Values!$J$3-ABS((((Input_Values!$J$3-Input_Values!$D$11)/(Input_Values!$D$3-1))*9)))</f>
        <v>40.925421052631577</v>
      </c>
      <c r="X12">
        <f>SUM(Input_Values!$F$11+ABS((((Input_Values!$L$3-Input_Values!$F$11)/(Input_Values!$D$2-1))*11)))</f>
        <v>-78.88015789473684</v>
      </c>
      <c r="Y12">
        <f>SUM(Input_Values!$J$3-ABS((((Input_Values!$J$3-Input_Values!$D$11)/(Input_Values!$D$3-1))*9)))</f>
        <v>40.925421052631577</v>
      </c>
      <c r="Z12">
        <f>SUM(Input_Values!$F$11+ABS((((Input_Values!$L$3-Input_Values!$F$11)/(Input_Values!$D$2-1))*12)))</f>
        <v>-78.73126315789473</v>
      </c>
      <c r="AA12">
        <f>SUM(Input_Values!$J$3-ABS((((Input_Values!$J$3-Input_Values!$D$11)/(Input_Values!$D$3-1))*9)))</f>
        <v>40.925421052631577</v>
      </c>
      <c r="AB12">
        <f>SUM(Input_Values!$F$11+ABS((((Input_Values!$L$3-Input_Values!$F$11)/(Input_Values!$D$2-1))*13)))</f>
        <v>-78.582368421052621</v>
      </c>
      <c r="AC12">
        <f>SUM(Input_Values!$J$3-ABS((((Input_Values!$J$3-Input_Values!$D$11)/(Input_Values!$D$3-1))*9)))</f>
        <v>40.925421052631577</v>
      </c>
      <c r="AD12">
        <f>SUM(Input_Values!$F$11+ABS((((Input_Values!$L$3-Input_Values!$F$11)/(Input_Values!$D$2-1))*14)))</f>
        <v>-78.433473684210526</v>
      </c>
      <c r="AE12">
        <f>SUM(Input_Values!$J$3-ABS((((Input_Values!$J$3-Input_Values!$D$11)/(Input_Values!$D$3-1))*9)))</f>
        <v>40.925421052631577</v>
      </c>
      <c r="AF12">
        <f>SUM(Input_Values!$F$11+ABS((((Input_Values!$L$3-Input_Values!$F$11)/(Input_Values!$D$2-1))*15)))</f>
        <v>-78.284578947368416</v>
      </c>
      <c r="AG12">
        <f>SUM(Input_Values!$J$3-ABS((((Input_Values!$J$3-Input_Values!$D$11)/(Input_Values!$D$3-1))*9)))</f>
        <v>40.925421052631577</v>
      </c>
      <c r="AH12">
        <f>SUM(Input_Values!$F$11+ABS((((Input_Values!$L$3-Input_Values!$F$11)/(Input_Values!$D$2-1))*16)))</f>
        <v>-78.135684210526307</v>
      </c>
      <c r="AI12">
        <f>SUM(Input_Values!$J$3-ABS((((Input_Values!$J$3-Input_Values!$D$11)/(Input_Values!$D$3-1))*9)))</f>
        <v>40.925421052631577</v>
      </c>
      <c r="AJ12">
        <f>SUM(Input_Values!$F$11+ABS((((Input_Values!$L$3-Input_Values!$F$11)/(Input_Values!$D$2-1))*17)))</f>
        <v>-77.986789473684198</v>
      </c>
      <c r="AK12">
        <f>SUM(Input_Values!$J$3-ABS((((Input_Values!$J$3-Input_Values!$D$11)/(Input_Values!$D$3-1))*9)))</f>
        <v>40.925421052631577</v>
      </c>
      <c r="AL12">
        <f>SUM(Input_Values!$F$11+ABS((((Input_Values!$L$3-Input_Values!$F$11)/(Input_Values!$D$2-1))*18)))</f>
        <v>-77.837894736842102</v>
      </c>
      <c r="AM12">
        <f>SUM(Input_Values!$J$3-ABS((((Input_Values!$J$3-Input_Values!$D$11)/(Input_Values!$D$3-1))*9)))</f>
        <v>40.925421052631577</v>
      </c>
      <c r="AN12">
        <f>SUM(Input_Values!$F$11+ABS((((Input_Values!$L$3-Input_Values!$F$11)/(Input_Values!$D$2-1))*19)))</f>
        <v>-77.688999999999993</v>
      </c>
      <c r="AO12">
        <f>SUM(Input_Values!$J$3-ABS((((Input_Values!$J$3-Input_Values!$D$11)/(Input_Values!$D$3-1))*9)))</f>
        <v>40.925421052631577</v>
      </c>
    </row>
    <row r="13" spans="1:41" x14ac:dyDescent="0.3">
      <c r="A13" t="s">
        <v>40</v>
      </c>
      <c r="B13">
        <f>SUM(Input_Values!$F$11+ABS((((Input_Values!$L$3-Input_Values!$F$11)/(Input_Values!$D$2-1))*0)))</f>
        <v>-80.518000000000001</v>
      </c>
      <c r="C13">
        <f>SUM(Input_Values!$J$3-ABS((((Input_Values!$J$3-Input_Values!$D$11)/(Input_Values!$D$3-1))*10)))</f>
        <v>40.80457894736842</v>
      </c>
      <c r="D13">
        <f>SUM(Input_Values!$F$11+ABS((((Input_Values!$L$3-Input_Values!$F$11)/(Input_Values!$D$2-1))*1)))</f>
        <v>-80.369105263157891</v>
      </c>
      <c r="E13">
        <f>SUM(Input_Values!$J$3-ABS((((Input_Values!$J$3-Input_Values!$D$11)/(Input_Values!$D$3-1))*10)))</f>
        <v>40.80457894736842</v>
      </c>
      <c r="F13">
        <f>SUM(Input_Values!$F$11+ABS((((Input_Values!$L$3-Input_Values!$F$11)/(Input_Values!$D$2-1))*2)))</f>
        <v>-80.220210526315796</v>
      </c>
      <c r="G13">
        <f>SUM(Input_Values!$J$3-ABS((((Input_Values!$J$3-Input_Values!$D$11)/(Input_Values!$D$3-1))*10)))</f>
        <v>40.80457894736842</v>
      </c>
      <c r="H13">
        <f>SUM(Input_Values!$F$11+ABS((((Input_Values!$L$3-Input_Values!$F$11)/(Input_Values!$D$2-1))*3)))</f>
        <v>-80.071315789473687</v>
      </c>
      <c r="I13">
        <f>SUM(Input_Values!$J$3-ABS((((Input_Values!$J$3-Input_Values!$D$11)/(Input_Values!$D$3-1))*10)))</f>
        <v>40.80457894736842</v>
      </c>
      <c r="J13">
        <f>SUM(Input_Values!$F$11+ABS((((Input_Values!$L$3-Input_Values!$F$11)/(Input_Values!$D$2-1))*4)))</f>
        <v>-79.922421052631577</v>
      </c>
      <c r="K13">
        <f>SUM(Input_Values!$J$3-ABS((((Input_Values!$J$3-Input_Values!$D$11)/(Input_Values!$D$3-1))*10)))</f>
        <v>40.80457894736842</v>
      </c>
      <c r="L13">
        <f>SUM(Input_Values!$F$11+ABS((((Input_Values!$L$3-Input_Values!$F$11)/(Input_Values!$D$2-1))*5)))</f>
        <v>-79.773526315789468</v>
      </c>
      <c r="M13">
        <f>SUM(Input_Values!$J$3-ABS((((Input_Values!$J$3-Input_Values!$D$11)/(Input_Values!$D$3-1))*10)))</f>
        <v>40.80457894736842</v>
      </c>
      <c r="N13">
        <f>SUM(Input_Values!$F$11+ABS((((Input_Values!$L$3-Input_Values!$F$11)/(Input_Values!$D$2-1))*6)))</f>
        <v>-79.624631578947373</v>
      </c>
      <c r="O13">
        <f>SUM(Input_Values!$J$3-ABS((((Input_Values!$J$3-Input_Values!$D$11)/(Input_Values!$D$3-1))*10)))</f>
        <v>40.80457894736842</v>
      </c>
      <c r="P13">
        <f>SUM(Input_Values!$F$11+ABS((((Input_Values!$L$3-Input_Values!$F$11)/(Input_Values!$D$2-1))*7)))</f>
        <v>-79.475736842105263</v>
      </c>
      <c r="Q13">
        <f>SUM(Input_Values!$J$3-ABS((((Input_Values!$J$3-Input_Values!$D$11)/(Input_Values!$D$3-1))*10)))</f>
        <v>40.80457894736842</v>
      </c>
      <c r="R13">
        <f>SUM(Input_Values!$F$11+ABS((((Input_Values!$L$3-Input_Values!$F$11)/(Input_Values!$D$2-1))*8)))</f>
        <v>-79.326842105263154</v>
      </c>
      <c r="S13">
        <f>SUM(Input_Values!$J$3-ABS((((Input_Values!$J$3-Input_Values!$D$11)/(Input_Values!$D$3-1))*10)))</f>
        <v>40.80457894736842</v>
      </c>
      <c r="T13">
        <f>SUM(Input_Values!$F$11+ABS((((Input_Values!$L$3-Input_Values!$F$11)/(Input_Values!$D$2-1))*9)))</f>
        <v>-79.177947368421044</v>
      </c>
      <c r="U13">
        <f>SUM(Input_Values!$J$3-ABS((((Input_Values!$J$3-Input_Values!$D$11)/(Input_Values!$D$3-1))*10)))</f>
        <v>40.80457894736842</v>
      </c>
      <c r="V13">
        <f>SUM(Input_Values!$F$11+ABS((((Input_Values!$L$3-Input_Values!$F$11)/(Input_Values!$D$2-1))*10)))</f>
        <v>-79.029052631578949</v>
      </c>
      <c r="W13">
        <f>SUM(Input_Values!$J$3-ABS((((Input_Values!$J$3-Input_Values!$D$11)/(Input_Values!$D$3-1))*10)))</f>
        <v>40.80457894736842</v>
      </c>
      <c r="X13">
        <f>SUM(Input_Values!$F$11+ABS((((Input_Values!$L$3-Input_Values!$F$11)/(Input_Values!$D$2-1))*11)))</f>
        <v>-78.88015789473684</v>
      </c>
      <c r="Y13">
        <f>SUM(Input_Values!$J$3-ABS((((Input_Values!$J$3-Input_Values!$D$11)/(Input_Values!$D$3-1))*10)))</f>
        <v>40.80457894736842</v>
      </c>
      <c r="Z13">
        <f>SUM(Input_Values!$F$11+ABS((((Input_Values!$L$3-Input_Values!$F$11)/(Input_Values!$D$2-1))*12)))</f>
        <v>-78.73126315789473</v>
      </c>
      <c r="AA13">
        <f>SUM(Input_Values!$J$3-ABS((((Input_Values!$J$3-Input_Values!$D$11)/(Input_Values!$D$3-1))*10)))</f>
        <v>40.80457894736842</v>
      </c>
      <c r="AB13">
        <f>SUM(Input_Values!$F$11+ABS((((Input_Values!$L$3-Input_Values!$F$11)/(Input_Values!$D$2-1))*13)))</f>
        <v>-78.582368421052621</v>
      </c>
      <c r="AC13">
        <f>SUM(Input_Values!$J$3-ABS((((Input_Values!$J$3-Input_Values!$D$11)/(Input_Values!$D$3-1))*10)))</f>
        <v>40.80457894736842</v>
      </c>
      <c r="AD13">
        <f>SUM(Input_Values!$F$11+ABS((((Input_Values!$L$3-Input_Values!$F$11)/(Input_Values!$D$2-1))*14)))</f>
        <v>-78.433473684210526</v>
      </c>
      <c r="AE13">
        <f>SUM(Input_Values!$J$3-ABS((((Input_Values!$J$3-Input_Values!$D$11)/(Input_Values!$D$3-1))*10)))</f>
        <v>40.80457894736842</v>
      </c>
      <c r="AF13">
        <f>SUM(Input_Values!$F$11+ABS((((Input_Values!$L$3-Input_Values!$F$11)/(Input_Values!$D$2-1))*15)))</f>
        <v>-78.284578947368416</v>
      </c>
      <c r="AG13">
        <f>SUM(Input_Values!$J$3-ABS((((Input_Values!$J$3-Input_Values!$D$11)/(Input_Values!$D$3-1))*10)))</f>
        <v>40.80457894736842</v>
      </c>
      <c r="AH13">
        <f>SUM(Input_Values!$F$11+ABS((((Input_Values!$L$3-Input_Values!$F$11)/(Input_Values!$D$2-1))*16)))</f>
        <v>-78.135684210526307</v>
      </c>
      <c r="AI13">
        <f>SUM(Input_Values!$J$3-ABS((((Input_Values!$J$3-Input_Values!$D$11)/(Input_Values!$D$3-1))*10)))</f>
        <v>40.80457894736842</v>
      </c>
      <c r="AJ13">
        <f>SUM(Input_Values!$F$11+ABS((((Input_Values!$L$3-Input_Values!$F$11)/(Input_Values!$D$2-1))*17)))</f>
        <v>-77.986789473684198</v>
      </c>
      <c r="AK13">
        <f>SUM(Input_Values!$J$3-ABS((((Input_Values!$J$3-Input_Values!$D$11)/(Input_Values!$D$3-1))*10)))</f>
        <v>40.80457894736842</v>
      </c>
      <c r="AL13">
        <f>SUM(Input_Values!$F$11+ABS((((Input_Values!$L$3-Input_Values!$F$11)/(Input_Values!$D$2-1))*18)))</f>
        <v>-77.837894736842102</v>
      </c>
      <c r="AM13">
        <f>SUM(Input_Values!$J$3-ABS((((Input_Values!$J$3-Input_Values!$D$11)/(Input_Values!$D$3-1))*10)))</f>
        <v>40.80457894736842</v>
      </c>
      <c r="AN13">
        <f>SUM(Input_Values!$F$11+ABS((((Input_Values!$L$3-Input_Values!$F$11)/(Input_Values!$D$2-1))*19)))</f>
        <v>-77.688999999999993</v>
      </c>
      <c r="AO13">
        <f>SUM(Input_Values!$J$3-ABS((((Input_Values!$J$3-Input_Values!$D$11)/(Input_Values!$D$3-1))*10)))</f>
        <v>40.80457894736842</v>
      </c>
    </row>
    <row r="14" spans="1:41" x14ac:dyDescent="0.3">
      <c r="A14" t="s">
        <v>41</v>
      </c>
      <c r="B14">
        <f>SUM(Input_Values!$F$11+ABS((((Input_Values!$L$3-Input_Values!$F$11)/(Input_Values!$D$2-1))*0)))</f>
        <v>-80.518000000000001</v>
      </c>
      <c r="C14">
        <f>SUM(Input_Values!$J$3-ABS((((Input_Values!$J$3-Input_Values!$D$11)/(Input_Values!$D$3-1))*11)))</f>
        <v>40.683736842105262</v>
      </c>
      <c r="D14">
        <f>SUM(Input_Values!$F$11+ABS((((Input_Values!$L$3-Input_Values!$F$11)/(Input_Values!$D$2-1))*1)))</f>
        <v>-80.369105263157891</v>
      </c>
      <c r="E14">
        <f>SUM(Input_Values!$J$3-ABS((((Input_Values!$J$3-Input_Values!$D$11)/(Input_Values!$D$3-1))*11)))</f>
        <v>40.683736842105262</v>
      </c>
      <c r="F14">
        <f>SUM(Input_Values!$F$11+ABS((((Input_Values!$L$3-Input_Values!$F$11)/(Input_Values!$D$2-1))*2)))</f>
        <v>-80.220210526315796</v>
      </c>
      <c r="G14">
        <f>SUM(Input_Values!$J$3-ABS((((Input_Values!$J$3-Input_Values!$D$11)/(Input_Values!$D$3-1))*11)))</f>
        <v>40.683736842105262</v>
      </c>
      <c r="H14">
        <f>SUM(Input_Values!$F$11+ABS((((Input_Values!$L$3-Input_Values!$F$11)/(Input_Values!$D$2-1))*3)))</f>
        <v>-80.071315789473687</v>
      </c>
      <c r="I14">
        <f>SUM(Input_Values!$J$3-ABS((((Input_Values!$J$3-Input_Values!$D$11)/(Input_Values!$D$3-1))*11)))</f>
        <v>40.683736842105262</v>
      </c>
      <c r="J14">
        <f>SUM(Input_Values!$F$11+ABS((((Input_Values!$L$3-Input_Values!$F$11)/(Input_Values!$D$2-1))*4)))</f>
        <v>-79.922421052631577</v>
      </c>
      <c r="K14">
        <f>SUM(Input_Values!$J$3-ABS((((Input_Values!$J$3-Input_Values!$D$11)/(Input_Values!$D$3-1))*11)))</f>
        <v>40.683736842105262</v>
      </c>
      <c r="L14">
        <f>SUM(Input_Values!$F$11+ABS((((Input_Values!$L$3-Input_Values!$F$11)/(Input_Values!$D$2-1))*5)))</f>
        <v>-79.773526315789468</v>
      </c>
      <c r="M14">
        <f>SUM(Input_Values!$J$3-ABS((((Input_Values!$J$3-Input_Values!$D$11)/(Input_Values!$D$3-1))*11)))</f>
        <v>40.683736842105262</v>
      </c>
      <c r="N14">
        <f>SUM(Input_Values!$F$11+ABS((((Input_Values!$L$3-Input_Values!$F$11)/(Input_Values!$D$2-1))*6)))</f>
        <v>-79.624631578947373</v>
      </c>
      <c r="O14">
        <f>SUM(Input_Values!$J$3-ABS((((Input_Values!$J$3-Input_Values!$D$11)/(Input_Values!$D$3-1))*11)))</f>
        <v>40.683736842105262</v>
      </c>
      <c r="P14">
        <f>SUM(Input_Values!$F$11+ABS((((Input_Values!$L$3-Input_Values!$F$11)/(Input_Values!$D$2-1))*7)))</f>
        <v>-79.475736842105263</v>
      </c>
      <c r="Q14">
        <f>SUM(Input_Values!$J$3-ABS((((Input_Values!$J$3-Input_Values!$D$11)/(Input_Values!$D$3-1))*11)))</f>
        <v>40.683736842105262</v>
      </c>
      <c r="R14">
        <f>SUM(Input_Values!$F$11+ABS((((Input_Values!$L$3-Input_Values!$F$11)/(Input_Values!$D$2-1))*8)))</f>
        <v>-79.326842105263154</v>
      </c>
      <c r="S14">
        <f>SUM(Input_Values!$J$3-ABS((((Input_Values!$J$3-Input_Values!$D$11)/(Input_Values!$D$3-1))*11)))</f>
        <v>40.683736842105262</v>
      </c>
      <c r="T14">
        <f>SUM(Input_Values!$F$11+ABS((((Input_Values!$L$3-Input_Values!$F$11)/(Input_Values!$D$2-1))*9)))</f>
        <v>-79.177947368421044</v>
      </c>
      <c r="U14">
        <f>SUM(Input_Values!$J$3-ABS((((Input_Values!$J$3-Input_Values!$D$11)/(Input_Values!$D$3-1))*11)))</f>
        <v>40.683736842105262</v>
      </c>
      <c r="V14">
        <f>SUM(Input_Values!$F$11+ABS((((Input_Values!$L$3-Input_Values!$F$11)/(Input_Values!$D$2-1))*10)))</f>
        <v>-79.029052631578949</v>
      </c>
      <c r="W14">
        <f>SUM(Input_Values!$J$3-ABS((((Input_Values!$J$3-Input_Values!$D$11)/(Input_Values!$D$3-1))*11)))</f>
        <v>40.683736842105262</v>
      </c>
      <c r="X14">
        <f>SUM(Input_Values!$F$11+ABS((((Input_Values!$L$3-Input_Values!$F$11)/(Input_Values!$D$2-1))*11)))</f>
        <v>-78.88015789473684</v>
      </c>
      <c r="Y14">
        <f>SUM(Input_Values!$J$3-ABS((((Input_Values!$J$3-Input_Values!$D$11)/(Input_Values!$D$3-1))*11)))</f>
        <v>40.683736842105262</v>
      </c>
      <c r="Z14">
        <f>SUM(Input_Values!$F$11+ABS((((Input_Values!$L$3-Input_Values!$F$11)/(Input_Values!$D$2-1))*12)))</f>
        <v>-78.73126315789473</v>
      </c>
      <c r="AA14">
        <f>SUM(Input_Values!$J$3-ABS((((Input_Values!$J$3-Input_Values!$D$11)/(Input_Values!$D$3-1))*11)))</f>
        <v>40.683736842105262</v>
      </c>
      <c r="AB14">
        <f>SUM(Input_Values!$F$11+ABS((((Input_Values!$L$3-Input_Values!$F$11)/(Input_Values!$D$2-1))*13)))</f>
        <v>-78.582368421052621</v>
      </c>
      <c r="AC14">
        <f>SUM(Input_Values!$J$3-ABS((((Input_Values!$J$3-Input_Values!$D$11)/(Input_Values!$D$3-1))*11)))</f>
        <v>40.683736842105262</v>
      </c>
      <c r="AD14">
        <f>SUM(Input_Values!$F$11+ABS((((Input_Values!$L$3-Input_Values!$F$11)/(Input_Values!$D$2-1))*14)))</f>
        <v>-78.433473684210526</v>
      </c>
      <c r="AE14">
        <f>SUM(Input_Values!$J$3-ABS((((Input_Values!$J$3-Input_Values!$D$11)/(Input_Values!$D$3-1))*11)))</f>
        <v>40.683736842105262</v>
      </c>
      <c r="AF14">
        <f>SUM(Input_Values!$F$11+ABS((((Input_Values!$L$3-Input_Values!$F$11)/(Input_Values!$D$2-1))*15)))</f>
        <v>-78.284578947368416</v>
      </c>
      <c r="AG14">
        <f>SUM(Input_Values!$J$3-ABS((((Input_Values!$J$3-Input_Values!$D$11)/(Input_Values!$D$3-1))*11)))</f>
        <v>40.683736842105262</v>
      </c>
      <c r="AH14">
        <f>SUM(Input_Values!$F$11+ABS((((Input_Values!$L$3-Input_Values!$F$11)/(Input_Values!$D$2-1))*16)))</f>
        <v>-78.135684210526307</v>
      </c>
      <c r="AI14">
        <f>SUM(Input_Values!$J$3-ABS((((Input_Values!$J$3-Input_Values!$D$11)/(Input_Values!$D$3-1))*11)))</f>
        <v>40.683736842105262</v>
      </c>
      <c r="AJ14">
        <f>SUM(Input_Values!$F$11+ABS((((Input_Values!$L$3-Input_Values!$F$11)/(Input_Values!$D$2-1))*17)))</f>
        <v>-77.986789473684198</v>
      </c>
      <c r="AK14">
        <f>SUM(Input_Values!$J$3-ABS((((Input_Values!$J$3-Input_Values!$D$11)/(Input_Values!$D$3-1))*11)))</f>
        <v>40.683736842105262</v>
      </c>
      <c r="AL14">
        <f>SUM(Input_Values!$F$11+ABS((((Input_Values!$L$3-Input_Values!$F$11)/(Input_Values!$D$2-1))*18)))</f>
        <v>-77.837894736842102</v>
      </c>
      <c r="AM14">
        <f>SUM(Input_Values!$J$3-ABS((((Input_Values!$J$3-Input_Values!$D$11)/(Input_Values!$D$3-1))*11)))</f>
        <v>40.683736842105262</v>
      </c>
      <c r="AN14">
        <f>SUM(Input_Values!$F$11+ABS((((Input_Values!$L$3-Input_Values!$F$11)/(Input_Values!$D$2-1))*19)))</f>
        <v>-77.688999999999993</v>
      </c>
      <c r="AO14">
        <f>SUM(Input_Values!$J$3-ABS((((Input_Values!$J$3-Input_Values!$D$11)/(Input_Values!$D$3-1))*11)))</f>
        <v>40.683736842105262</v>
      </c>
    </row>
    <row r="15" spans="1:41" x14ac:dyDescent="0.3">
      <c r="A15" t="s">
        <v>42</v>
      </c>
      <c r="B15">
        <f>SUM(Input_Values!$F$11+ABS((((Input_Values!$L$3-Input_Values!$F$11)/(Input_Values!$D$2-1))*0)))</f>
        <v>-80.518000000000001</v>
      </c>
      <c r="C15">
        <f>SUM(Input_Values!$J$3-ABS((((Input_Values!$J$3-Input_Values!$D$11)/(Input_Values!$D$3-1))*12)))</f>
        <v>40.562894736842104</v>
      </c>
      <c r="D15">
        <f>SUM(Input_Values!$F$11+ABS((((Input_Values!$L$3-Input_Values!$F$11)/(Input_Values!$D$2-1))*1)))</f>
        <v>-80.369105263157891</v>
      </c>
      <c r="E15">
        <f>SUM(Input_Values!$J$3-ABS((((Input_Values!$J$3-Input_Values!$D$11)/(Input_Values!$D$3-1))*12)))</f>
        <v>40.562894736842104</v>
      </c>
      <c r="F15">
        <f>SUM(Input_Values!$F$11+ABS((((Input_Values!$L$3-Input_Values!$F$11)/(Input_Values!$D$2-1))*2)))</f>
        <v>-80.220210526315796</v>
      </c>
      <c r="G15">
        <f>SUM(Input_Values!$J$3-ABS((((Input_Values!$J$3-Input_Values!$D$11)/(Input_Values!$D$3-1))*12)))</f>
        <v>40.562894736842104</v>
      </c>
      <c r="H15">
        <f>SUM(Input_Values!$F$11+ABS((((Input_Values!$L$3-Input_Values!$F$11)/(Input_Values!$D$2-1))*3)))</f>
        <v>-80.071315789473687</v>
      </c>
      <c r="I15">
        <f>SUM(Input_Values!$J$3-ABS((((Input_Values!$J$3-Input_Values!$D$11)/(Input_Values!$D$3-1))*12)))</f>
        <v>40.562894736842104</v>
      </c>
      <c r="J15">
        <f>SUM(Input_Values!$F$11+ABS((((Input_Values!$L$3-Input_Values!$F$11)/(Input_Values!$D$2-1))*4)))</f>
        <v>-79.922421052631577</v>
      </c>
      <c r="K15">
        <f>SUM(Input_Values!$J$3-ABS((((Input_Values!$J$3-Input_Values!$D$11)/(Input_Values!$D$3-1))*12)))</f>
        <v>40.562894736842104</v>
      </c>
      <c r="L15">
        <f>SUM(Input_Values!$F$11+ABS((((Input_Values!$L$3-Input_Values!$F$11)/(Input_Values!$D$2-1))*5)))</f>
        <v>-79.773526315789468</v>
      </c>
      <c r="M15">
        <f>SUM(Input_Values!$J$3-ABS((((Input_Values!$J$3-Input_Values!$D$11)/(Input_Values!$D$3-1))*12)))</f>
        <v>40.562894736842104</v>
      </c>
      <c r="N15">
        <f>SUM(Input_Values!$F$11+ABS((((Input_Values!$L$3-Input_Values!$F$11)/(Input_Values!$D$2-1))*6)))</f>
        <v>-79.624631578947373</v>
      </c>
      <c r="O15">
        <f>SUM(Input_Values!$J$3-ABS((((Input_Values!$J$3-Input_Values!$D$11)/(Input_Values!$D$3-1))*12)))</f>
        <v>40.562894736842104</v>
      </c>
      <c r="P15">
        <f>SUM(Input_Values!$F$11+ABS((((Input_Values!$L$3-Input_Values!$F$11)/(Input_Values!$D$2-1))*7)))</f>
        <v>-79.475736842105263</v>
      </c>
      <c r="Q15">
        <f>SUM(Input_Values!$J$3-ABS((((Input_Values!$J$3-Input_Values!$D$11)/(Input_Values!$D$3-1))*12)))</f>
        <v>40.562894736842104</v>
      </c>
      <c r="R15">
        <f>SUM(Input_Values!$F$11+ABS((((Input_Values!$L$3-Input_Values!$F$11)/(Input_Values!$D$2-1))*8)))</f>
        <v>-79.326842105263154</v>
      </c>
      <c r="S15">
        <f>SUM(Input_Values!$J$3-ABS((((Input_Values!$J$3-Input_Values!$D$11)/(Input_Values!$D$3-1))*12)))</f>
        <v>40.562894736842104</v>
      </c>
      <c r="T15">
        <f>SUM(Input_Values!$F$11+ABS((((Input_Values!$L$3-Input_Values!$F$11)/(Input_Values!$D$2-1))*9)))</f>
        <v>-79.177947368421044</v>
      </c>
      <c r="U15">
        <f>SUM(Input_Values!$J$3-ABS((((Input_Values!$J$3-Input_Values!$D$11)/(Input_Values!$D$3-1))*12)))</f>
        <v>40.562894736842104</v>
      </c>
      <c r="V15">
        <f>SUM(Input_Values!$F$11+ABS((((Input_Values!$L$3-Input_Values!$F$11)/(Input_Values!$D$2-1))*10)))</f>
        <v>-79.029052631578949</v>
      </c>
      <c r="W15">
        <f>SUM(Input_Values!$J$3-ABS((((Input_Values!$J$3-Input_Values!$D$11)/(Input_Values!$D$3-1))*12)))</f>
        <v>40.562894736842104</v>
      </c>
      <c r="X15">
        <f>SUM(Input_Values!$F$11+ABS((((Input_Values!$L$3-Input_Values!$F$11)/(Input_Values!$D$2-1))*11)))</f>
        <v>-78.88015789473684</v>
      </c>
      <c r="Y15">
        <f>SUM(Input_Values!$J$3-ABS((((Input_Values!$J$3-Input_Values!$D$11)/(Input_Values!$D$3-1))*12)))</f>
        <v>40.562894736842104</v>
      </c>
      <c r="Z15">
        <f>SUM(Input_Values!$F$11+ABS((((Input_Values!$L$3-Input_Values!$F$11)/(Input_Values!$D$2-1))*12)))</f>
        <v>-78.73126315789473</v>
      </c>
      <c r="AA15">
        <f>SUM(Input_Values!$J$3-ABS((((Input_Values!$J$3-Input_Values!$D$11)/(Input_Values!$D$3-1))*12)))</f>
        <v>40.562894736842104</v>
      </c>
      <c r="AB15">
        <f>SUM(Input_Values!$F$11+ABS((((Input_Values!$L$3-Input_Values!$F$11)/(Input_Values!$D$2-1))*13)))</f>
        <v>-78.582368421052621</v>
      </c>
      <c r="AC15">
        <f>SUM(Input_Values!$J$3-ABS((((Input_Values!$J$3-Input_Values!$D$11)/(Input_Values!$D$3-1))*12)))</f>
        <v>40.562894736842104</v>
      </c>
      <c r="AD15">
        <f>SUM(Input_Values!$F$11+ABS((((Input_Values!$L$3-Input_Values!$F$11)/(Input_Values!$D$2-1))*14)))</f>
        <v>-78.433473684210526</v>
      </c>
      <c r="AE15">
        <f>SUM(Input_Values!$J$3-ABS((((Input_Values!$J$3-Input_Values!$D$11)/(Input_Values!$D$3-1))*12)))</f>
        <v>40.562894736842104</v>
      </c>
      <c r="AF15">
        <f>SUM(Input_Values!$F$11+ABS((((Input_Values!$L$3-Input_Values!$F$11)/(Input_Values!$D$2-1))*15)))</f>
        <v>-78.284578947368416</v>
      </c>
      <c r="AG15">
        <f>SUM(Input_Values!$J$3-ABS((((Input_Values!$J$3-Input_Values!$D$11)/(Input_Values!$D$3-1))*12)))</f>
        <v>40.562894736842104</v>
      </c>
      <c r="AH15">
        <f>SUM(Input_Values!$F$11+ABS((((Input_Values!$L$3-Input_Values!$F$11)/(Input_Values!$D$2-1))*16)))</f>
        <v>-78.135684210526307</v>
      </c>
      <c r="AI15">
        <f>SUM(Input_Values!$J$3-ABS((((Input_Values!$J$3-Input_Values!$D$11)/(Input_Values!$D$3-1))*12)))</f>
        <v>40.562894736842104</v>
      </c>
      <c r="AJ15">
        <f>SUM(Input_Values!$F$11+ABS((((Input_Values!$L$3-Input_Values!$F$11)/(Input_Values!$D$2-1))*17)))</f>
        <v>-77.986789473684198</v>
      </c>
      <c r="AK15">
        <f>SUM(Input_Values!$J$3-ABS((((Input_Values!$J$3-Input_Values!$D$11)/(Input_Values!$D$3-1))*12)))</f>
        <v>40.562894736842104</v>
      </c>
      <c r="AL15">
        <f>SUM(Input_Values!$F$11+ABS((((Input_Values!$L$3-Input_Values!$F$11)/(Input_Values!$D$2-1))*18)))</f>
        <v>-77.837894736842102</v>
      </c>
      <c r="AM15">
        <f>SUM(Input_Values!$J$3-ABS((((Input_Values!$J$3-Input_Values!$D$11)/(Input_Values!$D$3-1))*12)))</f>
        <v>40.562894736842104</v>
      </c>
      <c r="AN15">
        <f>SUM(Input_Values!$F$11+ABS((((Input_Values!$L$3-Input_Values!$F$11)/(Input_Values!$D$2-1))*19)))</f>
        <v>-77.688999999999993</v>
      </c>
      <c r="AO15">
        <f>SUM(Input_Values!$J$3-ABS((((Input_Values!$J$3-Input_Values!$D$11)/(Input_Values!$D$3-1))*12)))</f>
        <v>40.562894736842104</v>
      </c>
    </row>
    <row r="16" spans="1:41" x14ac:dyDescent="0.3">
      <c r="A16" t="s">
        <v>43</v>
      </c>
      <c r="B16">
        <f>SUM(Input_Values!$F$11+ABS((((Input_Values!$L$3-Input_Values!$F$11)/(Input_Values!$D$2-1))*0)))</f>
        <v>-80.518000000000001</v>
      </c>
      <c r="C16">
        <f>SUM(Input_Values!$J$3-ABS((((Input_Values!$J$3-Input_Values!$D$11)/(Input_Values!$D$3-1))*13)))</f>
        <v>40.442052631578946</v>
      </c>
      <c r="D16">
        <f>SUM(Input_Values!$F$11+ABS((((Input_Values!$L$3-Input_Values!$F$11)/(Input_Values!$D$2-1))*1)))</f>
        <v>-80.369105263157891</v>
      </c>
      <c r="E16">
        <f>SUM(Input_Values!$J$3-ABS((((Input_Values!$J$3-Input_Values!$D$11)/(Input_Values!$D$3-1))*13)))</f>
        <v>40.442052631578946</v>
      </c>
      <c r="F16">
        <f>SUM(Input_Values!$F$11+ABS((((Input_Values!$L$3-Input_Values!$F$11)/(Input_Values!$D$2-1))*2)))</f>
        <v>-80.220210526315796</v>
      </c>
      <c r="G16">
        <f>SUM(Input_Values!$J$3-ABS((((Input_Values!$J$3-Input_Values!$D$11)/(Input_Values!$D$3-1))*13)))</f>
        <v>40.442052631578946</v>
      </c>
      <c r="H16">
        <f>SUM(Input_Values!$F$11+ABS((((Input_Values!$L$3-Input_Values!$F$11)/(Input_Values!$D$2-1))*3)))</f>
        <v>-80.071315789473687</v>
      </c>
      <c r="I16">
        <f>SUM(Input_Values!$J$3-ABS((((Input_Values!$J$3-Input_Values!$D$11)/(Input_Values!$D$3-1))*13)))</f>
        <v>40.442052631578946</v>
      </c>
      <c r="J16">
        <f>SUM(Input_Values!$F$11+ABS((((Input_Values!$L$3-Input_Values!$F$11)/(Input_Values!$D$2-1))*4)))</f>
        <v>-79.922421052631577</v>
      </c>
      <c r="K16">
        <f>SUM(Input_Values!$J$3-ABS((((Input_Values!$J$3-Input_Values!$D$11)/(Input_Values!$D$3-1))*13)))</f>
        <v>40.442052631578946</v>
      </c>
      <c r="L16">
        <f>SUM(Input_Values!$F$11+ABS((((Input_Values!$L$3-Input_Values!$F$11)/(Input_Values!$D$2-1))*5)))</f>
        <v>-79.773526315789468</v>
      </c>
      <c r="M16">
        <f>SUM(Input_Values!$J$3-ABS((((Input_Values!$J$3-Input_Values!$D$11)/(Input_Values!$D$3-1))*13)))</f>
        <v>40.442052631578946</v>
      </c>
      <c r="N16">
        <f>SUM(Input_Values!$F$11+ABS((((Input_Values!$L$3-Input_Values!$F$11)/(Input_Values!$D$2-1))*6)))</f>
        <v>-79.624631578947373</v>
      </c>
      <c r="O16">
        <f>SUM(Input_Values!$J$3-ABS((((Input_Values!$J$3-Input_Values!$D$11)/(Input_Values!$D$3-1))*13)))</f>
        <v>40.442052631578946</v>
      </c>
      <c r="P16">
        <f>SUM(Input_Values!$F$11+ABS((((Input_Values!$L$3-Input_Values!$F$11)/(Input_Values!$D$2-1))*7)))</f>
        <v>-79.475736842105263</v>
      </c>
      <c r="Q16">
        <f>SUM(Input_Values!$J$3-ABS((((Input_Values!$J$3-Input_Values!$D$11)/(Input_Values!$D$3-1))*13)))</f>
        <v>40.442052631578946</v>
      </c>
      <c r="R16">
        <f>SUM(Input_Values!$F$11+ABS((((Input_Values!$L$3-Input_Values!$F$11)/(Input_Values!$D$2-1))*8)))</f>
        <v>-79.326842105263154</v>
      </c>
      <c r="S16">
        <f>SUM(Input_Values!$J$3-ABS((((Input_Values!$J$3-Input_Values!$D$11)/(Input_Values!$D$3-1))*13)))</f>
        <v>40.442052631578946</v>
      </c>
      <c r="T16">
        <f>SUM(Input_Values!$F$11+ABS((((Input_Values!$L$3-Input_Values!$F$11)/(Input_Values!$D$2-1))*9)))</f>
        <v>-79.177947368421044</v>
      </c>
      <c r="U16">
        <f>SUM(Input_Values!$J$3-ABS((((Input_Values!$J$3-Input_Values!$D$11)/(Input_Values!$D$3-1))*13)))</f>
        <v>40.442052631578946</v>
      </c>
      <c r="V16">
        <f>SUM(Input_Values!$F$11+ABS((((Input_Values!$L$3-Input_Values!$F$11)/(Input_Values!$D$2-1))*10)))</f>
        <v>-79.029052631578949</v>
      </c>
      <c r="W16">
        <f>SUM(Input_Values!$J$3-ABS((((Input_Values!$J$3-Input_Values!$D$11)/(Input_Values!$D$3-1))*13)))</f>
        <v>40.442052631578946</v>
      </c>
      <c r="X16">
        <f>SUM(Input_Values!$F$11+ABS((((Input_Values!$L$3-Input_Values!$F$11)/(Input_Values!$D$2-1))*11)))</f>
        <v>-78.88015789473684</v>
      </c>
      <c r="Y16">
        <f>SUM(Input_Values!$J$3-ABS((((Input_Values!$J$3-Input_Values!$D$11)/(Input_Values!$D$3-1))*13)))</f>
        <v>40.442052631578946</v>
      </c>
      <c r="Z16">
        <f>SUM(Input_Values!$F$11+ABS((((Input_Values!$L$3-Input_Values!$F$11)/(Input_Values!$D$2-1))*12)))</f>
        <v>-78.73126315789473</v>
      </c>
      <c r="AA16">
        <f>SUM(Input_Values!$J$3-ABS((((Input_Values!$J$3-Input_Values!$D$11)/(Input_Values!$D$3-1))*13)))</f>
        <v>40.442052631578946</v>
      </c>
      <c r="AB16">
        <f>SUM(Input_Values!$F$11+ABS((((Input_Values!$L$3-Input_Values!$F$11)/(Input_Values!$D$2-1))*13)))</f>
        <v>-78.582368421052621</v>
      </c>
      <c r="AC16">
        <f>SUM(Input_Values!$J$3-ABS((((Input_Values!$J$3-Input_Values!$D$11)/(Input_Values!$D$3-1))*13)))</f>
        <v>40.442052631578946</v>
      </c>
      <c r="AD16">
        <f>SUM(Input_Values!$F$11+ABS((((Input_Values!$L$3-Input_Values!$F$11)/(Input_Values!$D$2-1))*14)))</f>
        <v>-78.433473684210526</v>
      </c>
      <c r="AE16">
        <f>SUM(Input_Values!$J$3-ABS((((Input_Values!$J$3-Input_Values!$D$11)/(Input_Values!$D$3-1))*13)))</f>
        <v>40.442052631578946</v>
      </c>
      <c r="AF16">
        <f>SUM(Input_Values!$F$11+ABS((((Input_Values!$L$3-Input_Values!$F$11)/(Input_Values!$D$2-1))*15)))</f>
        <v>-78.284578947368416</v>
      </c>
      <c r="AG16">
        <f>SUM(Input_Values!$J$3-ABS((((Input_Values!$J$3-Input_Values!$D$11)/(Input_Values!$D$3-1))*13)))</f>
        <v>40.442052631578946</v>
      </c>
      <c r="AH16">
        <f>SUM(Input_Values!$F$11+ABS((((Input_Values!$L$3-Input_Values!$F$11)/(Input_Values!$D$2-1))*16)))</f>
        <v>-78.135684210526307</v>
      </c>
      <c r="AI16">
        <f>SUM(Input_Values!$J$3-ABS((((Input_Values!$J$3-Input_Values!$D$11)/(Input_Values!$D$3-1))*13)))</f>
        <v>40.442052631578946</v>
      </c>
      <c r="AJ16">
        <f>SUM(Input_Values!$F$11+ABS((((Input_Values!$L$3-Input_Values!$F$11)/(Input_Values!$D$2-1))*17)))</f>
        <v>-77.986789473684198</v>
      </c>
      <c r="AK16">
        <f>SUM(Input_Values!$J$3-ABS((((Input_Values!$J$3-Input_Values!$D$11)/(Input_Values!$D$3-1))*13)))</f>
        <v>40.442052631578946</v>
      </c>
      <c r="AL16">
        <f>SUM(Input_Values!$F$11+ABS((((Input_Values!$L$3-Input_Values!$F$11)/(Input_Values!$D$2-1))*18)))</f>
        <v>-77.837894736842102</v>
      </c>
      <c r="AM16">
        <f>SUM(Input_Values!$J$3-ABS((((Input_Values!$J$3-Input_Values!$D$11)/(Input_Values!$D$3-1))*13)))</f>
        <v>40.442052631578946</v>
      </c>
      <c r="AN16">
        <f>SUM(Input_Values!$F$11+ABS((((Input_Values!$L$3-Input_Values!$F$11)/(Input_Values!$D$2-1))*19)))</f>
        <v>-77.688999999999993</v>
      </c>
      <c r="AO16">
        <f>SUM(Input_Values!$J$3-ABS((((Input_Values!$J$3-Input_Values!$D$11)/(Input_Values!$D$3-1))*13)))</f>
        <v>40.442052631578946</v>
      </c>
    </row>
    <row r="17" spans="1:41" x14ac:dyDescent="0.3">
      <c r="A17" t="s">
        <v>44</v>
      </c>
      <c r="B17">
        <f>SUM(Input_Values!$F$11+ABS((((Input_Values!$L$3-Input_Values!$F$11)/(Input_Values!$D$2-1))*0)))</f>
        <v>-80.518000000000001</v>
      </c>
      <c r="C17">
        <f>SUM(Input_Values!$J$3-ABS((((Input_Values!$J$3-Input_Values!$D$11)/(Input_Values!$D$3-1))*14)))</f>
        <v>40.321210526315788</v>
      </c>
      <c r="D17">
        <f>SUM(Input_Values!$F$11+ABS((((Input_Values!$L$3-Input_Values!$F$11)/(Input_Values!$D$2-1))*1)))</f>
        <v>-80.369105263157891</v>
      </c>
      <c r="E17">
        <f>SUM(Input_Values!$J$3-ABS((((Input_Values!$J$3-Input_Values!$D$11)/(Input_Values!$D$3-1))*14)))</f>
        <v>40.321210526315788</v>
      </c>
      <c r="F17">
        <f>SUM(Input_Values!$F$11+ABS((((Input_Values!$L$3-Input_Values!$F$11)/(Input_Values!$D$2-1))*2)))</f>
        <v>-80.220210526315796</v>
      </c>
      <c r="G17">
        <f>SUM(Input_Values!$J$3-ABS((((Input_Values!$J$3-Input_Values!$D$11)/(Input_Values!$D$3-1))*14)))</f>
        <v>40.321210526315788</v>
      </c>
      <c r="H17">
        <f>SUM(Input_Values!$F$11+ABS((((Input_Values!$L$3-Input_Values!$F$11)/(Input_Values!$D$2-1))*3)))</f>
        <v>-80.071315789473687</v>
      </c>
      <c r="I17">
        <f>SUM(Input_Values!$J$3-ABS((((Input_Values!$J$3-Input_Values!$D$11)/(Input_Values!$D$3-1))*14)))</f>
        <v>40.321210526315788</v>
      </c>
      <c r="J17">
        <f>SUM(Input_Values!$F$11+ABS((((Input_Values!$L$3-Input_Values!$F$11)/(Input_Values!$D$2-1))*4)))</f>
        <v>-79.922421052631577</v>
      </c>
      <c r="K17">
        <f>SUM(Input_Values!$J$3-ABS((((Input_Values!$J$3-Input_Values!$D$11)/(Input_Values!$D$3-1))*14)))</f>
        <v>40.321210526315788</v>
      </c>
      <c r="L17">
        <f>SUM(Input_Values!$F$11+ABS((((Input_Values!$L$3-Input_Values!$F$11)/(Input_Values!$D$2-1))*5)))</f>
        <v>-79.773526315789468</v>
      </c>
      <c r="M17">
        <f>SUM(Input_Values!$J$3-ABS((((Input_Values!$J$3-Input_Values!$D$11)/(Input_Values!$D$3-1))*14)))</f>
        <v>40.321210526315788</v>
      </c>
      <c r="N17">
        <f>SUM(Input_Values!$F$11+ABS((((Input_Values!$L$3-Input_Values!$F$11)/(Input_Values!$D$2-1))*6)))</f>
        <v>-79.624631578947373</v>
      </c>
      <c r="O17">
        <f>SUM(Input_Values!$J$3-ABS((((Input_Values!$J$3-Input_Values!$D$11)/(Input_Values!$D$3-1))*14)))</f>
        <v>40.321210526315788</v>
      </c>
      <c r="P17">
        <f>SUM(Input_Values!$F$11+ABS((((Input_Values!$L$3-Input_Values!$F$11)/(Input_Values!$D$2-1))*7)))</f>
        <v>-79.475736842105263</v>
      </c>
      <c r="Q17">
        <f>SUM(Input_Values!$J$3-ABS((((Input_Values!$J$3-Input_Values!$D$11)/(Input_Values!$D$3-1))*14)))</f>
        <v>40.321210526315788</v>
      </c>
      <c r="R17">
        <f>SUM(Input_Values!$F$11+ABS((((Input_Values!$L$3-Input_Values!$F$11)/(Input_Values!$D$2-1))*8)))</f>
        <v>-79.326842105263154</v>
      </c>
      <c r="S17">
        <f>SUM(Input_Values!$J$3-ABS((((Input_Values!$J$3-Input_Values!$D$11)/(Input_Values!$D$3-1))*14)))</f>
        <v>40.321210526315788</v>
      </c>
      <c r="T17">
        <f>SUM(Input_Values!$F$11+ABS((((Input_Values!$L$3-Input_Values!$F$11)/(Input_Values!$D$2-1))*9)))</f>
        <v>-79.177947368421044</v>
      </c>
      <c r="U17">
        <f>SUM(Input_Values!$J$3-ABS((((Input_Values!$J$3-Input_Values!$D$11)/(Input_Values!$D$3-1))*14)))</f>
        <v>40.321210526315788</v>
      </c>
      <c r="V17">
        <f>SUM(Input_Values!$F$11+ABS((((Input_Values!$L$3-Input_Values!$F$11)/(Input_Values!$D$2-1))*10)))</f>
        <v>-79.029052631578949</v>
      </c>
      <c r="W17">
        <f>SUM(Input_Values!$J$3-ABS((((Input_Values!$J$3-Input_Values!$D$11)/(Input_Values!$D$3-1))*14)))</f>
        <v>40.321210526315788</v>
      </c>
      <c r="X17">
        <f>SUM(Input_Values!$F$11+ABS((((Input_Values!$L$3-Input_Values!$F$11)/(Input_Values!$D$2-1))*11)))</f>
        <v>-78.88015789473684</v>
      </c>
      <c r="Y17">
        <f>SUM(Input_Values!$J$3-ABS((((Input_Values!$J$3-Input_Values!$D$11)/(Input_Values!$D$3-1))*14)))</f>
        <v>40.321210526315788</v>
      </c>
      <c r="Z17">
        <f>SUM(Input_Values!$F$11+ABS((((Input_Values!$L$3-Input_Values!$F$11)/(Input_Values!$D$2-1))*12)))</f>
        <v>-78.73126315789473</v>
      </c>
      <c r="AA17">
        <f>SUM(Input_Values!$J$3-ABS((((Input_Values!$J$3-Input_Values!$D$11)/(Input_Values!$D$3-1))*14)))</f>
        <v>40.321210526315788</v>
      </c>
      <c r="AB17">
        <f>SUM(Input_Values!$F$11+ABS((((Input_Values!$L$3-Input_Values!$F$11)/(Input_Values!$D$2-1))*13)))</f>
        <v>-78.582368421052621</v>
      </c>
      <c r="AC17">
        <f>SUM(Input_Values!$J$3-ABS((((Input_Values!$J$3-Input_Values!$D$11)/(Input_Values!$D$3-1))*14)))</f>
        <v>40.321210526315788</v>
      </c>
      <c r="AD17">
        <f>SUM(Input_Values!$F$11+ABS((((Input_Values!$L$3-Input_Values!$F$11)/(Input_Values!$D$2-1))*14)))</f>
        <v>-78.433473684210526</v>
      </c>
      <c r="AE17">
        <f>SUM(Input_Values!$J$3-ABS((((Input_Values!$J$3-Input_Values!$D$11)/(Input_Values!$D$3-1))*14)))</f>
        <v>40.321210526315788</v>
      </c>
      <c r="AF17">
        <f>SUM(Input_Values!$F$11+ABS((((Input_Values!$L$3-Input_Values!$F$11)/(Input_Values!$D$2-1))*15)))</f>
        <v>-78.284578947368416</v>
      </c>
      <c r="AG17">
        <f>SUM(Input_Values!$J$3-ABS((((Input_Values!$J$3-Input_Values!$D$11)/(Input_Values!$D$3-1))*14)))</f>
        <v>40.321210526315788</v>
      </c>
      <c r="AH17">
        <f>SUM(Input_Values!$F$11+ABS((((Input_Values!$L$3-Input_Values!$F$11)/(Input_Values!$D$2-1))*16)))</f>
        <v>-78.135684210526307</v>
      </c>
      <c r="AI17">
        <f>SUM(Input_Values!$J$3-ABS((((Input_Values!$J$3-Input_Values!$D$11)/(Input_Values!$D$3-1))*14)))</f>
        <v>40.321210526315788</v>
      </c>
      <c r="AJ17">
        <f>SUM(Input_Values!$F$11+ABS((((Input_Values!$L$3-Input_Values!$F$11)/(Input_Values!$D$2-1))*17)))</f>
        <v>-77.986789473684198</v>
      </c>
      <c r="AK17">
        <f>SUM(Input_Values!$J$3-ABS((((Input_Values!$J$3-Input_Values!$D$11)/(Input_Values!$D$3-1))*14)))</f>
        <v>40.321210526315788</v>
      </c>
      <c r="AL17">
        <f>SUM(Input_Values!$F$11+ABS((((Input_Values!$L$3-Input_Values!$F$11)/(Input_Values!$D$2-1))*18)))</f>
        <v>-77.837894736842102</v>
      </c>
      <c r="AM17">
        <f>SUM(Input_Values!$J$3-ABS((((Input_Values!$J$3-Input_Values!$D$11)/(Input_Values!$D$3-1))*14)))</f>
        <v>40.321210526315788</v>
      </c>
      <c r="AN17">
        <f>SUM(Input_Values!$F$11+ABS((((Input_Values!$L$3-Input_Values!$F$11)/(Input_Values!$D$2-1))*19)))</f>
        <v>-77.688999999999993</v>
      </c>
      <c r="AO17">
        <f>SUM(Input_Values!$J$3-ABS((((Input_Values!$J$3-Input_Values!$D$11)/(Input_Values!$D$3-1))*14)))</f>
        <v>40.321210526315788</v>
      </c>
    </row>
    <row r="18" spans="1:41" x14ac:dyDescent="0.3">
      <c r="A18" t="s">
        <v>45</v>
      </c>
      <c r="B18">
        <f>SUM(Input_Values!$F$11+ABS((((Input_Values!$L$3-Input_Values!$F$11)/(Input_Values!$D$2-1))*0)))</f>
        <v>-80.518000000000001</v>
      </c>
      <c r="C18">
        <f>SUM(Input_Values!$J$3-ABS((((Input_Values!$J$3-Input_Values!$D$11)/(Input_Values!$D$3-1))*15)))</f>
        <v>40.20036842105263</v>
      </c>
      <c r="D18">
        <f>SUM(Input_Values!$F$11+ABS((((Input_Values!$L$3-Input_Values!$F$11)/(Input_Values!$D$2-1))*1)))</f>
        <v>-80.369105263157891</v>
      </c>
      <c r="E18">
        <f>SUM(Input_Values!$J$3-ABS((((Input_Values!$J$3-Input_Values!$D$11)/(Input_Values!$D$3-1))*15)))</f>
        <v>40.20036842105263</v>
      </c>
      <c r="F18">
        <f>SUM(Input_Values!$F$11+ABS((((Input_Values!$L$3-Input_Values!$F$11)/(Input_Values!$D$2-1))*2)))</f>
        <v>-80.220210526315796</v>
      </c>
      <c r="G18">
        <f>SUM(Input_Values!$J$3-ABS((((Input_Values!$J$3-Input_Values!$D$11)/(Input_Values!$D$3-1))*15)))</f>
        <v>40.20036842105263</v>
      </c>
      <c r="H18">
        <f>SUM(Input_Values!$F$11+ABS((((Input_Values!$L$3-Input_Values!$F$11)/(Input_Values!$D$2-1))*3)))</f>
        <v>-80.071315789473687</v>
      </c>
      <c r="I18">
        <f>SUM(Input_Values!$J$3-ABS((((Input_Values!$J$3-Input_Values!$D$11)/(Input_Values!$D$3-1))*15)))</f>
        <v>40.20036842105263</v>
      </c>
      <c r="J18">
        <f>SUM(Input_Values!$F$11+ABS((((Input_Values!$L$3-Input_Values!$F$11)/(Input_Values!$D$2-1))*4)))</f>
        <v>-79.922421052631577</v>
      </c>
      <c r="K18">
        <f>SUM(Input_Values!$J$3-ABS((((Input_Values!$J$3-Input_Values!$D$11)/(Input_Values!$D$3-1))*15)))</f>
        <v>40.20036842105263</v>
      </c>
      <c r="L18">
        <f>SUM(Input_Values!$F$11+ABS((((Input_Values!$L$3-Input_Values!$F$11)/(Input_Values!$D$2-1))*5)))</f>
        <v>-79.773526315789468</v>
      </c>
      <c r="M18">
        <f>SUM(Input_Values!$J$3-ABS((((Input_Values!$J$3-Input_Values!$D$11)/(Input_Values!$D$3-1))*15)))</f>
        <v>40.20036842105263</v>
      </c>
      <c r="N18">
        <f>SUM(Input_Values!$F$11+ABS((((Input_Values!$L$3-Input_Values!$F$11)/(Input_Values!$D$2-1))*6)))</f>
        <v>-79.624631578947373</v>
      </c>
      <c r="O18">
        <f>SUM(Input_Values!$J$3-ABS((((Input_Values!$J$3-Input_Values!$D$11)/(Input_Values!$D$3-1))*15)))</f>
        <v>40.20036842105263</v>
      </c>
      <c r="P18">
        <f>SUM(Input_Values!$F$11+ABS((((Input_Values!$L$3-Input_Values!$F$11)/(Input_Values!$D$2-1))*7)))</f>
        <v>-79.475736842105263</v>
      </c>
      <c r="Q18">
        <f>SUM(Input_Values!$J$3-ABS((((Input_Values!$J$3-Input_Values!$D$11)/(Input_Values!$D$3-1))*15)))</f>
        <v>40.20036842105263</v>
      </c>
      <c r="R18">
        <f>SUM(Input_Values!$F$11+ABS((((Input_Values!$L$3-Input_Values!$F$11)/(Input_Values!$D$2-1))*8)))</f>
        <v>-79.326842105263154</v>
      </c>
      <c r="S18">
        <f>SUM(Input_Values!$J$3-ABS((((Input_Values!$J$3-Input_Values!$D$11)/(Input_Values!$D$3-1))*15)))</f>
        <v>40.20036842105263</v>
      </c>
      <c r="T18">
        <f>SUM(Input_Values!$F$11+ABS((((Input_Values!$L$3-Input_Values!$F$11)/(Input_Values!$D$2-1))*9)))</f>
        <v>-79.177947368421044</v>
      </c>
      <c r="U18">
        <f>SUM(Input_Values!$J$3-ABS((((Input_Values!$J$3-Input_Values!$D$11)/(Input_Values!$D$3-1))*15)))</f>
        <v>40.20036842105263</v>
      </c>
      <c r="V18">
        <f>SUM(Input_Values!$F$11+ABS((((Input_Values!$L$3-Input_Values!$F$11)/(Input_Values!$D$2-1))*10)))</f>
        <v>-79.029052631578949</v>
      </c>
      <c r="W18">
        <f>SUM(Input_Values!$J$3-ABS((((Input_Values!$J$3-Input_Values!$D$11)/(Input_Values!$D$3-1))*15)))</f>
        <v>40.20036842105263</v>
      </c>
      <c r="X18">
        <f>SUM(Input_Values!$F$11+ABS((((Input_Values!$L$3-Input_Values!$F$11)/(Input_Values!$D$2-1))*11)))</f>
        <v>-78.88015789473684</v>
      </c>
      <c r="Y18">
        <f>SUM(Input_Values!$J$3-ABS((((Input_Values!$J$3-Input_Values!$D$11)/(Input_Values!$D$3-1))*15)))</f>
        <v>40.20036842105263</v>
      </c>
      <c r="Z18">
        <f>SUM(Input_Values!$F$11+ABS((((Input_Values!$L$3-Input_Values!$F$11)/(Input_Values!$D$2-1))*12)))</f>
        <v>-78.73126315789473</v>
      </c>
      <c r="AA18">
        <f>SUM(Input_Values!$J$3-ABS((((Input_Values!$J$3-Input_Values!$D$11)/(Input_Values!$D$3-1))*15)))</f>
        <v>40.20036842105263</v>
      </c>
      <c r="AB18">
        <f>SUM(Input_Values!$F$11+ABS((((Input_Values!$L$3-Input_Values!$F$11)/(Input_Values!$D$2-1))*13)))</f>
        <v>-78.582368421052621</v>
      </c>
      <c r="AC18">
        <f>SUM(Input_Values!$J$3-ABS((((Input_Values!$J$3-Input_Values!$D$11)/(Input_Values!$D$3-1))*15)))</f>
        <v>40.20036842105263</v>
      </c>
      <c r="AD18">
        <f>SUM(Input_Values!$F$11+ABS((((Input_Values!$L$3-Input_Values!$F$11)/(Input_Values!$D$2-1))*14)))</f>
        <v>-78.433473684210526</v>
      </c>
      <c r="AE18">
        <f>SUM(Input_Values!$J$3-ABS((((Input_Values!$J$3-Input_Values!$D$11)/(Input_Values!$D$3-1))*15)))</f>
        <v>40.20036842105263</v>
      </c>
      <c r="AF18">
        <f>SUM(Input_Values!$F$11+ABS((((Input_Values!$L$3-Input_Values!$F$11)/(Input_Values!$D$2-1))*15)))</f>
        <v>-78.284578947368416</v>
      </c>
      <c r="AG18">
        <f>SUM(Input_Values!$J$3-ABS((((Input_Values!$J$3-Input_Values!$D$11)/(Input_Values!$D$3-1))*15)))</f>
        <v>40.20036842105263</v>
      </c>
      <c r="AH18">
        <f>SUM(Input_Values!$F$11+ABS((((Input_Values!$L$3-Input_Values!$F$11)/(Input_Values!$D$2-1))*16)))</f>
        <v>-78.135684210526307</v>
      </c>
      <c r="AI18">
        <f>SUM(Input_Values!$J$3-ABS((((Input_Values!$J$3-Input_Values!$D$11)/(Input_Values!$D$3-1))*15)))</f>
        <v>40.20036842105263</v>
      </c>
      <c r="AJ18">
        <f>SUM(Input_Values!$F$11+ABS((((Input_Values!$L$3-Input_Values!$F$11)/(Input_Values!$D$2-1))*17)))</f>
        <v>-77.986789473684198</v>
      </c>
      <c r="AK18">
        <f>SUM(Input_Values!$J$3-ABS((((Input_Values!$J$3-Input_Values!$D$11)/(Input_Values!$D$3-1))*15)))</f>
        <v>40.20036842105263</v>
      </c>
      <c r="AL18">
        <f>SUM(Input_Values!$F$11+ABS((((Input_Values!$L$3-Input_Values!$F$11)/(Input_Values!$D$2-1))*18)))</f>
        <v>-77.837894736842102</v>
      </c>
      <c r="AM18">
        <f>SUM(Input_Values!$J$3-ABS((((Input_Values!$J$3-Input_Values!$D$11)/(Input_Values!$D$3-1))*15)))</f>
        <v>40.20036842105263</v>
      </c>
      <c r="AN18">
        <f>SUM(Input_Values!$F$11+ABS((((Input_Values!$L$3-Input_Values!$F$11)/(Input_Values!$D$2-1))*19)))</f>
        <v>-77.688999999999993</v>
      </c>
      <c r="AO18">
        <f>SUM(Input_Values!$J$3-ABS((((Input_Values!$J$3-Input_Values!$D$11)/(Input_Values!$D$3-1))*15)))</f>
        <v>40.20036842105263</v>
      </c>
    </row>
    <row r="19" spans="1:41" x14ac:dyDescent="0.3">
      <c r="A19" t="s">
        <v>46</v>
      </c>
      <c r="B19">
        <f>SUM(Input_Values!$F$11+ABS((((Input_Values!$L$3-Input_Values!$F$11)/(Input_Values!$D$2-1))*0)))</f>
        <v>-80.518000000000001</v>
      </c>
      <c r="C19">
        <f>SUM(Input_Values!$J$3-ABS((((Input_Values!$J$3-Input_Values!$D$11)/(Input_Values!$D$3-1))*16)))</f>
        <v>40.079526315789472</v>
      </c>
      <c r="D19">
        <f>SUM(Input_Values!$F$11+ABS((((Input_Values!$L$3-Input_Values!$F$11)/(Input_Values!$D$2-1))*1)))</f>
        <v>-80.369105263157891</v>
      </c>
      <c r="E19">
        <f>SUM(Input_Values!$J$3-ABS((((Input_Values!$J$3-Input_Values!$D$11)/(Input_Values!$D$3-1))*16)))</f>
        <v>40.079526315789472</v>
      </c>
      <c r="F19">
        <f>SUM(Input_Values!$F$11+ABS((((Input_Values!$L$3-Input_Values!$F$11)/(Input_Values!$D$2-1))*2)))</f>
        <v>-80.220210526315796</v>
      </c>
      <c r="G19">
        <f>SUM(Input_Values!$J$3-ABS((((Input_Values!$J$3-Input_Values!$D$11)/(Input_Values!$D$3-1))*16)))</f>
        <v>40.079526315789472</v>
      </c>
      <c r="H19">
        <f>SUM(Input_Values!$F$11+ABS((((Input_Values!$L$3-Input_Values!$F$11)/(Input_Values!$D$2-1))*3)))</f>
        <v>-80.071315789473687</v>
      </c>
      <c r="I19">
        <f>SUM(Input_Values!$J$3-ABS((((Input_Values!$J$3-Input_Values!$D$11)/(Input_Values!$D$3-1))*16)))</f>
        <v>40.079526315789472</v>
      </c>
      <c r="J19">
        <f>SUM(Input_Values!$F$11+ABS((((Input_Values!$L$3-Input_Values!$F$11)/(Input_Values!$D$2-1))*4)))</f>
        <v>-79.922421052631577</v>
      </c>
      <c r="K19">
        <f>SUM(Input_Values!$J$3-ABS((((Input_Values!$J$3-Input_Values!$D$11)/(Input_Values!$D$3-1))*16)))</f>
        <v>40.079526315789472</v>
      </c>
      <c r="L19">
        <f>SUM(Input_Values!$F$11+ABS((((Input_Values!$L$3-Input_Values!$F$11)/(Input_Values!$D$2-1))*5)))</f>
        <v>-79.773526315789468</v>
      </c>
      <c r="M19">
        <f>SUM(Input_Values!$J$3-ABS((((Input_Values!$J$3-Input_Values!$D$11)/(Input_Values!$D$3-1))*16)))</f>
        <v>40.079526315789472</v>
      </c>
      <c r="N19">
        <f>SUM(Input_Values!$F$11+ABS((((Input_Values!$L$3-Input_Values!$F$11)/(Input_Values!$D$2-1))*6)))</f>
        <v>-79.624631578947373</v>
      </c>
      <c r="O19">
        <f>SUM(Input_Values!$J$3-ABS((((Input_Values!$J$3-Input_Values!$D$11)/(Input_Values!$D$3-1))*16)))</f>
        <v>40.079526315789472</v>
      </c>
      <c r="P19">
        <f>SUM(Input_Values!$F$11+ABS((((Input_Values!$L$3-Input_Values!$F$11)/(Input_Values!$D$2-1))*7)))</f>
        <v>-79.475736842105263</v>
      </c>
      <c r="Q19">
        <f>SUM(Input_Values!$J$3-ABS((((Input_Values!$J$3-Input_Values!$D$11)/(Input_Values!$D$3-1))*16)))</f>
        <v>40.079526315789472</v>
      </c>
      <c r="R19">
        <f>SUM(Input_Values!$F$11+ABS((((Input_Values!$L$3-Input_Values!$F$11)/(Input_Values!$D$2-1))*8)))</f>
        <v>-79.326842105263154</v>
      </c>
      <c r="S19">
        <f>SUM(Input_Values!$J$3-ABS((((Input_Values!$J$3-Input_Values!$D$11)/(Input_Values!$D$3-1))*16)))</f>
        <v>40.079526315789472</v>
      </c>
      <c r="T19">
        <f>SUM(Input_Values!$F$11+ABS((((Input_Values!$L$3-Input_Values!$F$11)/(Input_Values!$D$2-1))*9)))</f>
        <v>-79.177947368421044</v>
      </c>
      <c r="U19">
        <f>SUM(Input_Values!$J$3-ABS((((Input_Values!$J$3-Input_Values!$D$11)/(Input_Values!$D$3-1))*16)))</f>
        <v>40.079526315789472</v>
      </c>
      <c r="V19">
        <f>SUM(Input_Values!$F$11+ABS((((Input_Values!$L$3-Input_Values!$F$11)/(Input_Values!$D$2-1))*10)))</f>
        <v>-79.029052631578949</v>
      </c>
      <c r="W19">
        <f>SUM(Input_Values!$J$3-ABS((((Input_Values!$J$3-Input_Values!$D$11)/(Input_Values!$D$3-1))*16)))</f>
        <v>40.079526315789472</v>
      </c>
      <c r="X19">
        <f>SUM(Input_Values!$F$11+ABS((((Input_Values!$L$3-Input_Values!$F$11)/(Input_Values!$D$2-1))*11)))</f>
        <v>-78.88015789473684</v>
      </c>
      <c r="Y19">
        <f>SUM(Input_Values!$J$3-ABS((((Input_Values!$J$3-Input_Values!$D$11)/(Input_Values!$D$3-1))*16)))</f>
        <v>40.079526315789472</v>
      </c>
      <c r="Z19">
        <f>SUM(Input_Values!$F$11+ABS((((Input_Values!$L$3-Input_Values!$F$11)/(Input_Values!$D$2-1))*12)))</f>
        <v>-78.73126315789473</v>
      </c>
      <c r="AA19">
        <f>SUM(Input_Values!$J$3-ABS((((Input_Values!$J$3-Input_Values!$D$11)/(Input_Values!$D$3-1))*16)))</f>
        <v>40.079526315789472</v>
      </c>
      <c r="AB19">
        <f>SUM(Input_Values!$F$11+ABS((((Input_Values!$L$3-Input_Values!$F$11)/(Input_Values!$D$2-1))*13)))</f>
        <v>-78.582368421052621</v>
      </c>
      <c r="AC19">
        <f>SUM(Input_Values!$J$3-ABS((((Input_Values!$J$3-Input_Values!$D$11)/(Input_Values!$D$3-1))*16)))</f>
        <v>40.079526315789472</v>
      </c>
      <c r="AD19">
        <f>SUM(Input_Values!$F$11+ABS((((Input_Values!$L$3-Input_Values!$F$11)/(Input_Values!$D$2-1))*14)))</f>
        <v>-78.433473684210526</v>
      </c>
      <c r="AE19">
        <f>SUM(Input_Values!$J$3-ABS((((Input_Values!$J$3-Input_Values!$D$11)/(Input_Values!$D$3-1))*16)))</f>
        <v>40.079526315789472</v>
      </c>
      <c r="AF19">
        <f>SUM(Input_Values!$F$11+ABS((((Input_Values!$L$3-Input_Values!$F$11)/(Input_Values!$D$2-1))*15)))</f>
        <v>-78.284578947368416</v>
      </c>
      <c r="AG19">
        <f>SUM(Input_Values!$J$3-ABS((((Input_Values!$J$3-Input_Values!$D$11)/(Input_Values!$D$3-1))*16)))</f>
        <v>40.079526315789472</v>
      </c>
      <c r="AH19">
        <f>SUM(Input_Values!$F$11+ABS((((Input_Values!$L$3-Input_Values!$F$11)/(Input_Values!$D$2-1))*16)))</f>
        <v>-78.135684210526307</v>
      </c>
      <c r="AI19">
        <f>SUM(Input_Values!$J$3-ABS((((Input_Values!$J$3-Input_Values!$D$11)/(Input_Values!$D$3-1))*16)))</f>
        <v>40.079526315789472</v>
      </c>
      <c r="AJ19">
        <f>SUM(Input_Values!$F$11+ABS((((Input_Values!$L$3-Input_Values!$F$11)/(Input_Values!$D$2-1))*17)))</f>
        <v>-77.986789473684198</v>
      </c>
      <c r="AK19">
        <f>SUM(Input_Values!$J$3-ABS((((Input_Values!$J$3-Input_Values!$D$11)/(Input_Values!$D$3-1))*16)))</f>
        <v>40.079526315789472</v>
      </c>
      <c r="AL19">
        <f>SUM(Input_Values!$F$11+ABS((((Input_Values!$L$3-Input_Values!$F$11)/(Input_Values!$D$2-1))*18)))</f>
        <v>-77.837894736842102</v>
      </c>
      <c r="AM19">
        <f>SUM(Input_Values!$J$3-ABS((((Input_Values!$J$3-Input_Values!$D$11)/(Input_Values!$D$3-1))*16)))</f>
        <v>40.079526315789472</v>
      </c>
      <c r="AN19">
        <f>SUM(Input_Values!$F$11+ABS((((Input_Values!$L$3-Input_Values!$F$11)/(Input_Values!$D$2-1))*19)))</f>
        <v>-77.688999999999993</v>
      </c>
      <c r="AO19">
        <f>SUM(Input_Values!$J$3-ABS((((Input_Values!$J$3-Input_Values!$D$11)/(Input_Values!$D$3-1))*16)))</f>
        <v>40.079526315789472</v>
      </c>
    </row>
    <row r="20" spans="1:41" x14ac:dyDescent="0.3">
      <c r="A20" t="s">
        <v>47</v>
      </c>
      <c r="B20">
        <f>SUM(Input_Values!$F$11+ABS((((Input_Values!$L$3-Input_Values!$F$11)/(Input_Values!$D$2-1))*0)))</f>
        <v>-80.518000000000001</v>
      </c>
      <c r="C20">
        <f>SUM(Input_Values!$J$3-ABS((((Input_Values!$J$3-Input_Values!$D$11)/(Input_Values!$D$3-1))*17)))</f>
        <v>39.958684210526314</v>
      </c>
      <c r="D20">
        <f>SUM(Input_Values!$F$11+ABS((((Input_Values!$L$3-Input_Values!$F$11)/(Input_Values!$D$2-1))*1)))</f>
        <v>-80.369105263157891</v>
      </c>
      <c r="E20">
        <f>SUM(Input_Values!$J$3-ABS((((Input_Values!$J$3-Input_Values!$D$11)/(Input_Values!$D$3-1))*17)))</f>
        <v>39.958684210526314</v>
      </c>
      <c r="F20">
        <f>SUM(Input_Values!$F$11+ABS((((Input_Values!$L$3-Input_Values!$F$11)/(Input_Values!$D$2-1))*2)))</f>
        <v>-80.220210526315796</v>
      </c>
      <c r="G20">
        <f>SUM(Input_Values!$J$3-ABS((((Input_Values!$J$3-Input_Values!$D$11)/(Input_Values!$D$3-1))*17)))</f>
        <v>39.958684210526314</v>
      </c>
      <c r="H20">
        <f>SUM(Input_Values!$F$11+ABS((((Input_Values!$L$3-Input_Values!$F$11)/(Input_Values!$D$2-1))*3)))</f>
        <v>-80.071315789473687</v>
      </c>
      <c r="I20">
        <f>SUM(Input_Values!$J$3-ABS((((Input_Values!$J$3-Input_Values!$D$11)/(Input_Values!$D$3-1))*17)))</f>
        <v>39.958684210526314</v>
      </c>
      <c r="J20">
        <f>SUM(Input_Values!$F$11+ABS((((Input_Values!$L$3-Input_Values!$F$11)/(Input_Values!$D$2-1))*4)))</f>
        <v>-79.922421052631577</v>
      </c>
      <c r="K20">
        <f>SUM(Input_Values!$J$3-ABS((((Input_Values!$J$3-Input_Values!$D$11)/(Input_Values!$D$3-1))*17)))</f>
        <v>39.958684210526314</v>
      </c>
      <c r="L20">
        <f>SUM(Input_Values!$F$11+ABS((((Input_Values!$L$3-Input_Values!$F$11)/(Input_Values!$D$2-1))*5)))</f>
        <v>-79.773526315789468</v>
      </c>
      <c r="M20">
        <f>SUM(Input_Values!$J$3-ABS((((Input_Values!$J$3-Input_Values!$D$11)/(Input_Values!$D$3-1))*17)))</f>
        <v>39.958684210526314</v>
      </c>
      <c r="N20">
        <f>SUM(Input_Values!$F$11+ABS((((Input_Values!$L$3-Input_Values!$F$11)/(Input_Values!$D$2-1))*6)))</f>
        <v>-79.624631578947373</v>
      </c>
      <c r="O20">
        <f>SUM(Input_Values!$J$3-ABS((((Input_Values!$J$3-Input_Values!$D$11)/(Input_Values!$D$3-1))*17)))</f>
        <v>39.958684210526314</v>
      </c>
      <c r="P20">
        <f>SUM(Input_Values!$F$11+ABS((((Input_Values!$L$3-Input_Values!$F$11)/(Input_Values!$D$2-1))*7)))</f>
        <v>-79.475736842105263</v>
      </c>
      <c r="Q20">
        <f>SUM(Input_Values!$J$3-ABS((((Input_Values!$J$3-Input_Values!$D$11)/(Input_Values!$D$3-1))*17)))</f>
        <v>39.958684210526314</v>
      </c>
      <c r="R20">
        <f>SUM(Input_Values!$F$11+ABS((((Input_Values!$L$3-Input_Values!$F$11)/(Input_Values!$D$2-1))*8)))</f>
        <v>-79.326842105263154</v>
      </c>
      <c r="S20">
        <f>SUM(Input_Values!$J$3-ABS((((Input_Values!$J$3-Input_Values!$D$11)/(Input_Values!$D$3-1))*17)))</f>
        <v>39.958684210526314</v>
      </c>
      <c r="T20">
        <f>SUM(Input_Values!$F$11+ABS((((Input_Values!$L$3-Input_Values!$F$11)/(Input_Values!$D$2-1))*9)))</f>
        <v>-79.177947368421044</v>
      </c>
      <c r="U20">
        <f>SUM(Input_Values!$J$3-ABS((((Input_Values!$J$3-Input_Values!$D$11)/(Input_Values!$D$3-1))*17)))</f>
        <v>39.958684210526314</v>
      </c>
      <c r="V20">
        <f>SUM(Input_Values!$F$11+ABS((((Input_Values!$L$3-Input_Values!$F$11)/(Input_Values!$D$2-1))*10)))</f>
        <v>-79.029052631578949</v>
      </c>
      <c r="W20">
        <f>SUM(Input_Values!$J$3-ABS((((Input_Values!$J$3-Input_Values!$D$11)/(Input_Values!$D$3-1))*17)))</f>
        <v>39.958684210526314</v>
      </c>
      <c r="X20">
        <f>SUM(Input_Values!$F$11+ABS((((Input_Values!$L$3-Input_Values!$F$11)/(Input_Values!$D$2-1))*11)))</f>
        <v>-78.88015789473684</v>
      </c>
      <c r="Y20">
        <f>SUM(Input_Values!$J$3-ABS((((Input_Values!$J$3-Input_Values!$D$11)/(Input_Values!$D$3-1))*17)))</f>
        <v>39.958684210526314</v>
      </c>
      <c r="Z20">
        <f>SUM(Input_Values!$F$11+ABS((((Input_Values!$L$3-Input_Values!$F$11)/(Input_Values!$D$2-1))*12)))</f>
        <v>-78.73126315789473</v>
      </c>
      <c r="AA20">
        <f>SUM(Input_Values!$J$3-ABS((((Input_Values!$J$3-Input_Values!$D$11)/(Input_Values!$D$3-1))*17)))</f>
        <v>39.958684210526314</v>
      </c>
      <c r="AB20">
        <f>SUM(Input_Values!$F$11+ABS((((Input_Values!$L$3-Input_Values!$F$11)/(Input_Values!$D$2-1))*13)))</f>
        <v>-78.582368421052621</v>
      </c>
      <c r="AC20">
        <f>SUM(Input_Values!$J$3-ABS((((Input_Values!$J$3-Input_Values!$D$11)/(Input_Values!$D$3-1))*17)))</f>
        <v>39.958684210526314</v>
      </c>
      <c r="AD20">
        <f>SUM(Input_Values!$F$11+ABS((((Input_Values!$L$3-Input_Values!$F$11)/(Input_Values!$D$2-1))*14)))</f>
        <v>-78.433473684210526</v>
      </c>
      <c r="AE20">
        <f>SUM(Input_Values!$J$3-ABS((((Input_Values!$J$3-Input_Values!$D$11)/(Input_Values!$D$3-1))*17)))</f>
        <v>39.958684210526314</v>
      </c>
      <c r="AF20">
        <f>SUM(Input_Values!$F$11+ABS((((Input_Values!$L$3-Input_Values!$F$11)/(Input_Values!$D$2-1))*15)))</f>
        <v>-78.284578947368416</v>
      </c>
      <c r="AG20">
        <f>SUM(Input_Values!$J$3-ABS((((Input_Values!$J$3-Input_Values!$D$11)/(Input_Values!$D$3-1))*17)))</f>
        <v>39.958684210526314</v>
      </c>
      <c r="AH20">
        <f>SUM(Input_Values!$F$11+ABS((((Input_Values!$L$3-Input_Values!$F$11)/(Input_Values!$D$2-1))*16)))</f>
        <v>-78.135684210526307</v>
      </c>
      <c r="AI20">
        <f>SUM(Input_Values!$J$3-ABS((((Input_Values!$J$3-Input_Values!$D$11)/(Input_Values!$D$3-1))*17)))</f>
        <v>39.958684210526314</v>
      </c>
      <c r="AJ20">
        <f>SUM(Input_Values!$F$11+ABS((((Input_Values!$L$3-Input_Values!$F$11)/(Input_Values!$D$2-1))*17)))</f>
        <v>-77.986789473684198</v>
      </c>
      <c r="AK20">
        <f>SUM(Input_Values!$J$3-ABS((((Input_Values!$J$3-Input_Values!$D$11)/(Input_Values!$D$3-1))*17)))</f>
        <v>39.958684210526314</v>
      </c>
      <c r="AL20">
        <f>SUM(Input_Values!$F$11+ABS((((Input_Values!$L$3-Input_Values!$F$11)/(Input_Values!$D$2-1))*18)))</f>
        <v>-77.837894736842102</v>
      </c>
      <c r="AM20">
        <f>SUM(Input_Values!$J$3-ABS((((Input_Values!$J$3-Input_Values!$D$11)/(Input_Values!$D$3-1))*17)))</f>
        <v>39.958684210526314</v>
      </c>
      <c r="AN20">
        <f>SUM(Input_Values!$F$11+ABS((((Input_Values!$L$3-Input_Values!$F$11)/(Input_Values!$D$2-1))*19)))</f>
        <v>-77.688999999999993</v>
      </c>
      <c r="AO20">
        <f>SUM(Input_Values!$J$3-ABS((((Input_Values!$J$3-Input_Values!$D$11)/(Input_Values!$D$3-1))*17)))</f>
        <v>39.958684210526314</v>
      </c>
    </row>
    <row r="21" spans="1:41" x14ac:dyDescent="0.3">
      <c r="A21" t="s">
        <v>48</v>
      </c>
      <c r="B21">
        <f>SUM(Input_Values!$F$11+ABS((((Input_Values!$L$3-Input_Values!$F$11)/(Input_Values!$D$2-1))*0)))</f>
        <v>-80.518000000000001</v>
      </c>
      <c r="C21">
        <f>SUM(Input_Values!$J$3-ABS((((Input_Values!$J$3-Input_Values!$D$11)/(Input_Values!$D$3-1))*18)))</f>
        <v>39.837842105263157</v>
      </c>
      <c r="D21">
        <f>SUM(Input_Values!$F$11+ABS((((Input_Values!$L$3-Input_Values!$F$11)/(Input_Values!$D$2-1))*1)))</f>
        <v>-80.369105263157891</v>
      </c>
      <c r="E21">
        <f>SUM(Input_Values!$J$3-ABS((((Input_Values!$J$3-Input_Values!$D$11)/(Input_Values!$D$3-1))*18)))</f>
        <v>39.837842105263157</v>
      </c>
      <c r="F21">
        <f>SUM(Input_Values!$F$11+ABS((((Input_Values!$L$3-Input_Values!$F$11)/(Input_Values!$D$2-1))*2)))</f>
        <v>-80.220210526315796</v>
      </c>
      <c r="G21">
        <f>SUM(Input_Values!$J$3-ABS((((Input_Values!$J$3-Input_Values!$D$11)/(Input_Values!$D$3-1))*18)))</f>
        <v>39.837842105263157</v>
      </c>
      <c r="H21">
        <f>SUM(Input_Values!$F$11+ABS((((Input_Values!$L$3-Input_Values!$F$11)/(Input_Values!$D$2-1))*3)))</f>
        <v>-80.071315789473687</v>
      </c>
      <c r="I21">
        <f>SUM(Input_Values!$J$3-ABS((((Input_Values!$J$3-Input_Values!$D$11)/(Input_Values!$D$3-1))*18)))</f>
        <v>39.837842105263157</v>
      </c>
      <c r="J21">
        <f>SUM(Input_Values!$F$11+ABS((((Input_Values!$L$3-Input_Values!$F$11)/(Input_Values!$D$2-1))*4)))</f>
        <v>-79.922421052631577</v>
      </c>
      <c r="K21">
        <f>SUM(Input_Values!$J$3-ABS((((Input_Values!$J$3-Input_Values!$D$11)/(Input_Values!$D$3-1))*18)))</f>
        <v>39.837842105263157</v>
      </c>
      <c r="L21">
        <f>SUM(Input_Values!$F$11+ABS((((Input_Values!$L$3-Input_Values!$F$11)/(Input_Values!$D$2-1))*5)))</f>
        <v>-79.773526315789468</v>
      </c>
      <c r="M21">
        <f>SUM(Input_Values!$J$3-ABS((((Input_Values!$J$3-Input_Values!$D$11)/(Input_Values!$D$3-1))*18)))</f>
        <v>39.837842105263157</v>
      </c>
      <c r="N21">
        <f>SUM(Input_Values!$F$11+ABS((((Input_Values!$L$3-Input_Values!$F$11)/(Input_Values!$D$2-1))*6)))</f>
        <v>-79.624631578947373</v>
      </c>
      <c r="O21">
        <f>SUM(Input_Values!$J$3-ABS((((Input_Values!$J$3-Input_Values!$D$11)/(Input_Values!$D$3-1))*18)))</f>
        <v>39.837842105263157</v>
      </c>
      <c r="P21">
        <f>SUM(Input_Values!$F$11+ABS((((Input_Values!$L$3-Input_Values!$F$11)/(Input_Values!$D$2-1))*7)))</f>
        <v>-79.475736842105263</v>
      </c>
      <c r="Q21">
        <f>SUM(Input_Values!$J$3-ABS((((Input_Values!$J$3-Input_Values!$D$11)/(Input_Values!$D$3-1))*18)))</f>
        <v>39.837842105263157</v>
      </c>
      <c r="R21">
        <f>SUM(Input_Values!$F$11+ABS((((Input_Values!$L$3-Input_Values!$F$11)/(Input_Values!$D$2-1))*8)))</f>
        <v>-79.326842105263154</v>
      </c>
      <c r="S21">
        <f>SUM(Input_Values!$J$3-ABS((((Input_Values!$J$3-Input_Values!$D$11)/(Input_Values!$D$3-1))*18)))</f>
        <v>39.837842105263157</v>
      </c>
      <c r="T21">
        <f>SUM(Input_Values!$F$11+ABS((((Input_Values!$L$3-Input_Values!$F$11)/(Input_Values!$D$2-1))*9)))</f>
        <v>-79.177947368421044</v>
      </c>
      <c r="U21">
        <f>SUM(Input_Values!$J$3-ABS((((Input_Values!$J$3-Input_Values!$D$11)/(Input_Values!$D$3-1))*18)))</f>
        <v>39.837842105263157</v>
      </c>
      <c r="V21">
        <f>SUM(Input_Values!$F$11+ABS((((Input_Values!$L$3-Input_Values!$F$11)/(Input_Values!$D$2-1))*10)))</f>
        <v>-79.029052631578949</v>
      </c>
      <c r="W21">
        <f>SUM(Input_Values!$J$3-ABS((((Input_Values!$J$3-Input_Values!$D$11)/(Input_Values!$D$3-1))*18)))</f>
        <v>39.837842105263157</v>
      </c>
      <c r="X21">
        <f>SUM(Input_Values!$F$11+ABS((((Input_Values!$L$3-Input_Values!$F$11)/(Input_Values!$D$2-1))*11)))</f>
        <v>-78.88015789473684</v>
      </c>
      <c r="Y21">
        <f>SUM(Input_Values!$J$3-ABS((((Input_Values!$J$3-Input_Values!$D$11)/(Input_Values!$D$3-1))*18)))</f>
        <v>39.837842105263157</v>
      </c>
      <c r="Z21">
        <f>SUM(Input_Values!$F$11+ABS((((Input_Values!$L$3-Input_Values!$F$11)/(Input_Values!$D$2-1))*12)))</f>
        <v>-78.73126315789473</v>
      </c>
      <c r="AA21">
        <f>SUM(Input_Values!$J$3-ABS((((Input_Values!$J$3-Input_Values!$D$11)/(Input_Values!$D$3-1))*18)))</f>
        <v>39.837842105263157</v>
      </c>
      <c r="AB21">
        <f>SUM(Input_Values!$F$11+ABS((((Input_Values!$L$3-Input_Values!$F$11)/(Input_Values!$D$2-1))*13)))</f>
        <v>-78.582368421052621</v>
      </c>
      <c r="AC21">
        <f>SUM(Input_Values!$J$3-ABS((((Input_Values!$J$3-Input_Values!$D$11)/(Input_Values!$D$3-1))*18)))</f>
        <v>39.837842105263157</v>
      </c>
      <c r="AD21">
        <f>SUM(Input_Values!$F$11+ABS((((Input_Values!$L$3-Input_Values!$F$11)/(Input_Values!$D$2-1))*14)))</f>
        <v>-78.433473684210526</v>
      </c>
      <c r="AE21">
        <f>SUM(Input_Values!$J$3-ABS((((Input_Values!$J$3-Input_Values!$D$11)/(Input_Values!$D$3-1))*18)))</f>
        <v>39.837842105263157</v>
      </c>
      <c r="AF21">
        <f>SUM(Input_Values!$F$11+ABS((((Input_Values!$L$3-Input_Values!$F$11)/(Input_Values!$D$2-1))*15)))</f>
        <v>-78.284578947368416</v>
      </c>
      <c r="AG21">
        <f>SUM(Input_Values!$J$3-ABS((((Input_Values!$J$3-Input_Values!$D$11)/(Input_Values!$D$3-1))*18)))</f>
        <v>39.837842105263157</v>
      </c>
      <c r="AH21">
        <f>SUM(Input_Values!$F$11+ABS((((Input_Values!$L$3-Input_Values!$F$11)/(Input_Values!$D$2-1))*16)))</f>
        <v>-78.135684210526307</v>
      </c>
      <c r="AI21">
        <f>SUM(Input_Values!$J$3-ABS((((Input_Values!$J$3-Input_Values!$D$11)/(Input_Values!$D$3-1))*18)))</f>
        <v>39.837842105263157</v>
      </c>
      <c r="AJ21">
        <f>SUM(Input_Values!$F$11+ABS((((Input_Values!$L$3-Input_Values!$F$11)/(Input_Values!$D$2-1))*17)))</f>
        <v>-77.986789473684198</v>
      </c>
      <c r="AK21">
        <f>SUM(Input_Values!$J$3-ABS((((Input_Values!$J$3-Input_Values!$D$11)/(Input_Values!$D$3-1))*18)))</f>
        <v>39.837842105263157</v>
      </c>
      <c r="AL21">
        <f>SUM(Input_Values!$F$11+ABS((((Input_Values!$L$3-Input_Values!$F$11)/(Input_Values!$D$2-1))*18)))</f>
        <v>-77.837894736842102</v>
      </c>
      <c r="AM21">
        <f>SUM(Input_Values!$J$3-ABS((((Input_Values!$J$3-Input_Values!$D$11)/(Input_Values!$D$3-1))*18)))</f>
        <v>39.837842105263157</v>
      </c>
      <c r="AN21">
        <f>SUM(Input_Values!$F$11+ABS((((Input_Values!$L$3-Input_Values!$F$11)/(Input_Values!$D$2-1))*19)))</f>
        <v>-77.688999999999993</v>
      </c>
      <c r="AO21">
        <f>SUM(Input_Values!$J$3-ABS((((Input_Values!$J$3-Input_Values!$D$11)/(Input_Values!$D$3-1))*18)))</f>
        <v>39.837842105263157</v>
      </c>
    </row>
    <row r="22" spans="1:41" x14ac:dyDescent="0.3">
      <c r="A22" t="s">
        <v>49</v>
      </c>
      <c r="B22">
        <f>SUM(Input_Values!$F$11+ABS((((Input_Values!$L$3-Input_Values!$F$11)/(Input_Values!$D$2-1))*0)))</f>
        <v>-80.518000000000001</v>
      </c>
      <c r="C22">
        <f>SUM(Input_Values!$J$3-ABS((((Input_Values!$J$3-Input_Values!$D$11)/(Input_Values!$D$3-1))*19)))</f>
        <v>39.716999999999999</v>
      </c>
      <c r="D22">
        <f>SUM(Input_Values!$F$11+ABS((((Input_Values!$L$3-Input_Values!$F$11)/(Input_Values!$D$2-1))*1)))</f>
        <v>-80.369105263157891</v>
      </c>
      <c r="E22">
        <f>SUM(Input_Values!$J$3-ABS((((Input_Values!$J$3-Input_Values!$D$11)/(Input_Values!$D$3-1))*19)))</f>
        <v>39.716999999999999</v>
      </c>
      <c r="F22">
        <f>SUM(Input_Values!$F$11+ABS((((Input_Values!$L$3-Input_Values!$F$11)/(Input_Values!$D$2-1))*2)))</f>
        <v>-80.220210526315796</v>
      </c>
      <c r="G22">
        <f>SUM(Input_Values!$J$3-ABS((((Input_Values!$J$3-Input_Values!$D$11)/(Input_Values!$D$3-1))*19)))</f>
        <v>39.716999999999999</v>
      </c>
      <c r="H22">
        <f>SUM(Input_Values!$F$11+ABS((((Input_Values!$L$3-Input_Values!$F$11)/(Input_Values!$D$2-1))*3)))</f>
        <v>-80.071315789473687</v>
      </c>
      <c r="I22">
        <f>SUM(Input_Values!$J$3-ABS((((Input_Values!$J$3-Input_Values!$D$11)/(Input_Values!$D$3-1))*19)))</f>
        <v>39.716999999999999</v>
      </c>
      <c r="J22">
        <f>SUM(Input_Values!$F$11+ABS((((Input_Values!$L$3-Input_Values!$F$11)/(Input_Values!$D$2-1))*4)))</f>
        <v>-79.922421052631577</v>
      </c>
      <c r="K22">
        <f>SUM(Input_Values!$J$3-ABS((((Input_Values!$J$3-Input_Values!$D$11)/(Input_Values!$D$3-1))*19)))</f>
        <v>39.716999999999999</v>
      </c>
      <c r="L22">
        <f>SUM(Input_Values!$F$11+ABS((((Input_Values!$L$3-Input_Values!$F$11)/(Input_Values!$D$2-1))*5)))</f>
        <v>-79.773526315789468</v>
      </c>
      <c r="M22">
        <f>SUM(Input_Values!$J$3-ABS((((Input_Values!$J$3-Input_Values!$D$11)/(Input_Values!$D$3-1))*19)))</f>
        <v>39.716999999999999</v>
      </c>
      <c r="N22">
        <f>SUM(Input_Values!$F$11+ABS((((Input_Values!$L$3-Input_Values!$F$11)/(Input_Values!$D$2-1))*6)))</f>
        <v>-79.624631578947373</v>
      </c>
      <c r="O22">
        <f>SUM(Input_Values!$J$3-ABS((((Input_Values!$J$3-Input_Values!$D$11)/(Input_Values!$D$3-1))*19)))</f>
        <v>39.716999999999999</v>
      </c>
      <c r="P22">
        <f>SUM(Input_Values!$F$11+ABS((((Input_Values!$L$3-Input_Values!$F$11)/(Input_Values!$D$2-1))*7)))</f>
        <v>-79.475736842105263</v>
      </c>
      <c r="Q22">
        <f>SUM(Input_Values!$J$3-ABS((((Input_Values!$J$3-Input_Values!$D$11)/(Input_Values!$D$3-1))*19)))</f>
        <v>39.716999999999999</v>
      </c>
      <c r="R22">
        <f>SUM(Input_Values!$F$11+ABS((((Input_Values!$L$3-Input_Values!$F$11)/(Input_Values!$D$2-1))*8)))</f>
        <v>-79.326842105263154</v>
      </c>
      <c r="S22">
        <f>SUM(Input_Values!$J$3-ABS((((Input_Values!$J$3-Input_Values!$D$11)/(Input_Values!$D$3-1))*19)))</f>
        <v>39.716999999999999</v>
      </c>
      <c r="T22">
        <f>SUM(Input_Values!$F$11+ABS((((Input_Values!$L$3-Input_Values!$F$11)/(Input_Values!$D$2-1))*9)))</f>
        <v>-79.177947368421044</v>
      </c>
      <c r="U22">
        <f>SUM(Input_Values!$J$3-ABS((((Input_Values!$J$3-Input_Values!$D$11)/(Input_Values!$D$3-1))*19)))</f>
        <v>39.716999999999999</v>
      </c>
      <c r="V22">
        <f>SUM(Input_Values!$F$11+ABS((((Input_Values!$L$3-Input_Values!$F$11)/(Input_Values!$D$2-1))*10)))</f>
        <v>-79.029052631578949</v>
      </c>
      <c r="W22">
        <f>SUM(Input_Values!$J$3-ABS((((Input_Values!$J$3-Input_Values!$D$11)/(Input_Values!$D$3-1))*19)))</f>
        <v>39.716999999999999</v>
      </c>
      <c r="X22">
        <f>SUM(Input_Values!$F$11+ABS((((Input_Values!$L$3-Input_Values!$F$11)/(Input_Values!$D$2-1))*11)))</f>
        <v>-78.88015789473684</v>
      </c>
      <c r="Y22">
        <f>SUM(Input_Values!$J$3-ABS((((Input_Values!$J$3-Input_Values!$D$11)/(Input_Values!$D$3-1))*19)))</f>
        <v>39.716999999999999</v>
      </c>
      <c r="Z22">
        <f>SUM(Input_Values!$F$11+ABS((((Input_Values!$L$3-Input_Values!$F$11)/(Input_Values!$D$2-1))*12)))</f>
        <v>-78.73126315789473</v>
      </c>
      <c r="AA22">
        <f>SUM(Input_Values!$J$3-ABS((((Input_Values!$J$3-Input_Values!$D$11)/(Input_Values!$D$3-1))*19)))</f>
        <v>39.716999999999999</v>
      </c>
      <c r="AB22">
        <f>SUM(Input_Values!$F$11+ABS((((Input_Values!$L$3-Input_Values!$F$11)/(Input_Values!$D$2-1))*13)))</f>
        <v>-78.582368421052621</v>
      </c>
      <c r="AC22">
        <f>SUM(Input_Values!$J$3-ABS((((Input_Values!$J$3-Input_Values!$D$11)/(Input_Values!$D$3-1))*19)))</f>
        <v>39.716999999999999</v>
      </c>
      <c r="AD22">
        <f>SUM(Input_Values!$F$11+ABS((((Input_Values!$L$3-Input_Values!$F$11)/(Input_Values!$D$2-1))*14)))</f>
        <v>-78.433473684210526</v>
      </c>
      <c r="AE22">
        <f>SUM(Input_Values!$J$3-ABS((((Input_Values!$J$3-Input_Values!$D$11)/(Input_Values!$D$3-1))*19)))</f>
        <v>39.716999999999999</v>
      </c>
      <c r="AF22">
        <f>SUM(Input_Values!$F$11+ABS((((Input_Values!$L$3-Input_Values!$F$11)/(Input_Values!$D$2-1))*15)))</f>
        <v>-78.284578947368416</v>
      </c>
      <c r="AG22">
        <f>SUM(Input_Values!$J$3-ABS((((Input_Values!$J$3-Input_Values!$D$11)/(Input_Values!$D$3-1))*19)))</f>
        <v>39.716999999999999</v>
      </c>
      <c r="AH22">
        <f>SUM(Input_Values!$F$11+ABS((((Input_Values!$L$3-Input_Values!$F$11)/(Input_Values!$D$2-1))*16)))</f>
        <v>-78.135684210526307</v>
      </c>
      <c r="AI22">
        <f>SUM(Input_Values!$J$3-ABS((((Input_Values!$J$3-Input_Values!$D$11)/(Input_Values!$D$3-1))*19)))</f>
        <v>39.716999999999999</v>
      </c>
      <c r="AJ22">
        <f>SUM(Input_Values!$F$11+ABS((((Input_Values!$L$3-Input_Values!$F$11)/(Input_Values!$D$2-1))*17)))</f>
        <v>-77.986789473684198</v>
      </c>
      <c r="AK22">
        <f>SUM(Input_Values!$J$3-ABS((((Input_Values!$J$3-Input_Values!$D$11)/(Input_Values!$D$3-1))*19)))</f>
        <v>39.716999999999999</v>
      </c>
      <c r="AL22">
        <f>SUM(Input_Values!$F$11+ABS((((Input_Values!$L$3-Input_Values!$F$11)/(Input_Values!$D$2-1))*18)))</f>
        <v>-77.837894736842102</v>
      </c>
      <c r="AM22">
        <f>SUM(Input_Values!$J$3-ABS((((Input_Values!$J$3-Input_Values!$D$11)/(Input_Values!$D$3-1))*19)))</f>
        <v>39.716999999999999</v>
      </c>
      <c r="AN22">
        <f>SUM(Input_Values!$F$11+ABS((((Input_Values!$L$3-Input_Values!$F$11)/(Input_Values!$D$2-1))*19)))</f>
        <v>-77.688999999999993</v>
      </c>
      <c r="AO22">
        <f>SUM(Input_Values!$J$3-ABS((((Input_Values!$J$3-Input_Values!$D$11)/(Input_Values!$D$3-1))*19)))</f>
        <v>39.716999999999999</v>
      </c>
    </row>
  </sheetData>
  <mergeCells count="20">
    <mergeCell ref="AL1:AM1"/>
    <mergeCell ref="AN1:AO1"/>
    <mergeCell ref="Z1:AA1"/>
    <mergeCell ref="AB1:AC1"/>
    <mergeCell ref="AD1:AE1"/>
    <mergeCell ref="AF1:AG1"/>
    <mergeCell ref="AH1:AI1"/>
    <mergeCell ref="AJ1:AK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Input_Values</vt:lpstr>
      <vt:lpstr>Output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Thompson</dc:creator>
  <cp:lastModifiedBy>Carol Campbell</cp:lastModifiedBy>
  <dcterms:created xsi:type="dcterms:W3CDTF">2016-08-19T17:29:34Z</dcterms:created>
  <dcterms:modified xsi:type="dcterms:W3CDTF">2017-06-30T00:52:29Z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9d9eacd0ba84482bad47136c45fc4030</vt:lpwstr>
  </property>
</Properties>
</file>